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310"/>
  </bookViews>
  <sheets>
    <sheet name="Plantilla Presupuesto" sheetId="2" r:id="rId1"/>
    <sheet name="Plantilla Ejecución 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3" l="1"/>
  <c r="F56" i="3"/>
  <c r="G56" i="3"/>
  <c r="H56" i="3"/>
  <c r="I56" i="3"/>
  <c r="J56" i="3"/>
  <c r="K56" i="3"/>
  <c r="L56" i="3"/>
  <c r="M56" i="3"/>
  <c r="N56" i="3"/>
  <c r="E20" i="3"/>
  <c r="F20" i="3"/>
  <c r="G20" i="3"/>
  <c r="H20" i="3"/>
  <c r="I20" i="3"/>
  <c r="J20" i="3"/>
  <c r="K20" i="3"/>
  <c r="L20" i="3"/>
  <c r="M20" i="3"/>
  <c r="N20" i="3"/>
  <c r="N30" i="3"/>
  <c r="E30" i="3"/>
  <c r="F30" i="3"/>
  <c r="G30" i="3"/>
  <c r="H30" i="3"/>
  <c r="I30" i="3"/>
  <c r="J30" i="3"/>
  <c r="K30" i="3"/>
  <c r="L30" i="3"/>
  <c r="M30" i="3"/>
  <c r="D56" i="3"/>
  <c r="C56" i="3"/>
  <c r="D30" i="3"/>
  <c r="C30" i="3"/>
  <c r="D20" i="3"/>
  <c r="C20" i="3"/>
  <c r="C57" i="2"/>
  <c r="C31" i="2"/>
  <c r="B31" i="2"/>
  <c r="C21" i="2"/>
  <c r="C15" i="2"/>
  <c r="C67" i="2" l="1"/>
  <c r="C91" i="2" s="1"/>
  <c r="N14" i="3"/>
  <c r="N78" i="3" s="1"/>
  <c r="N89" i="3" s="1"/>
  <c r="M14" i="3" l="1"/>
  <c r="M78" i="3" s="1"/>
  <c r="M89" i="3" s="1"/>
  <c r="L14" i="3"/>
  <c r="L78" i="3" s="1"/>
  <c r="L89" i="3" s="1"/>
  <c r="B15" i="3" l="1"/>
  <c r="B16" i="3"/>
  <c r="B17" i="3"/>
  <c r="B18" i="3"/>
  <c r="B19" i="3"/>
  <c r="B21" i="3"/>
  <c r="B22" i="3"/>
  <c r="B23" i="3"/>
  <c r="B24" i="3"/>
  <c r="B25" i="3"/>
  <c r="B26" i="3"/>
  <c r="B27" i="3"/>
  <c r="B28" i="3"/>
  <c r="B29" i="3"/>
  <c r="B31" i="3"/>
  <c r="B32" i="3"/>
  <c r="B33" i="3"/>
  <c r="B34" i="3"/>
  <c r="B35" i="3"/>
  <c r="B36" i="3"/>
  <c r="B37" i="3"/>
  <c r="B38" i="3"/>
  <c r="B20" i="3"/>
  <c r="B30" i="3"/>
  <c r="B15" i="2" l="1"/>
  <c r="B21" i="2"/>
  <c r="D14" i="3" l="1"/>
  <c r="D78" i="3" s="1"/>
  <c r="D89" i="3" s="1"/>
  <c r="E14" i="3"/>
  <c r="F14" i="3"/>
  <c r="G14" i="3"/>
  <c r="H14" i="3"/>
  <c r="H78" i="3" s="1"/>
  <c r="H89" i="3" s="1"/>
  <c r="I14" i="3"/>
  <c r="J14" i="3"/>
  <c r="K14" i="3"/>
  <c r="K78" i="3" s="1"/>
  <c r="K89" i="3" s="1"/>
  <c r="C14" i="3"/>
  <c r="B14" i="3" l="1"/>
  <c r="G78" i="3"/>
  <c r="G89" i="3" s="1"/>
  <c r="J78" i="3"/>
  <c r="J89" i="3" s="1"/>
  <c r="F78" i="3"/>
  <c r="F89" i="3" s="1"/>
  <c r="I78" i="3"/>
  <c r="I89" i="3" s="1"/>
  <c r="E78" i="3"/>
  <c r="E89" i="3" s="1"/>
  <c r="C78" i="3"/>
  <c r="C89" i="3" s="1"/>
  <c r="B78" i="3" l="1"/>
  <c r="B89" i="3" s="1"/>
  <c r="B64" i="3"/>
  <c r="B65" i="3"/>
  <c r="B63" i="3" l="1"/>
  <c r="B62" i="3" l="1"/>
  <c r="B61" i="3" l="1"/>
  <c r="B60" i="3" l="1"/>
  <c r="B59" i="3" l="1"/>
  <c r="B58" i="3" l="1"/>
  <c r="B57" i="3" l="1"/>
  <c r="B56" i="3"/>
  <c r="B39" i="3"/>
  <c r="B57" i="2" l="1"/>
  <c r="B67" i="2" s="1"/>
  <c r="B91" i="2" s="1"/>
</calcChain>
</file>

<file path=xl/sharedStrings.xml><?xml version="1.0" encoding="utf-8"?>
<sst xmlns="http://schemas.openxmlformats.org/spreadsheetml/2006/main" count="197" uniqueCount="120">
  <si>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</si>
  <si>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</si>
  <si>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</si>
  <si>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</si>
  <si>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</si>
  <si>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</si>
  <si>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</si>
  <si>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</si>
  <si>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</si>
  <si>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</si>
  <si>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</si>
  <si>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</si>
  <si>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</si>
  <si>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</si>
  <si>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</si>
  <si>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</si>
  <si>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</si>
  <si>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</si>
  <si>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</si>
  <si>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</si>
  <si>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</si>
  <si>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</si>
  <si>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</si>
  <si>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</si>
  <si>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</si>
  <si>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</si>
  <si>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</si>
  <si>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</si>
  <si>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</si>
  <si>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</si>
  <si>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</si>
  <si>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</si>
  <si>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</si>
  <si>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</si>
  <si>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</si>
  <si>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</si>
  <si>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</si>
  <si>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</si>
  <si>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</si>
  <si>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</si>
  <si>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</si>
  <si>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</si>
  <si>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</si>
  <si>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</si>
  <si>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</si>
  <si>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</si>
  <si>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</si>
  <si>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</si>
  <si>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</si>
  <si>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</si>
  <si>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</si>
  <si>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</si>
  <si>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</si>
  <si>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</si>
  <si>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</si>
  <si>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</si>
  <si>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</si>
  <si>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Presupuesto de Gastos y Aplicaciones Financieras </t>
  </si>
  <si>
    <t xml:space="preserve">Total </t>
  </si>
  <si>
    <t>Analista Financiero</t>
  </si>
  <si>
    <t xml:space="preserve">REALIZADO </t>
  </si>
  <si>
    <t>POR:________________________________</t>
  </si>
  <si>
    <t>REVISADO</t>
  </si>
  <si>
    <t>POR:_____________________</t>
  </si>
  <si>
    <t xml:space="preserve">                                                                                          AUTORIZADO</t>
  </si>
  <si>
    <t xml:space="preserve">                                                                                          POR:_________________________________</t>
  </si>
  <si>
    <t>TOTAL DE GASTOS</t>
  </si>
  <si>
    <t>Octubre</t>
  </si>
  <si>
    <t xml:space="preserve">Noviembre </t>
  </si>
  <si>
    <t>Diciembre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</si>
  <si>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</si>
  <si>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</si>
  <si>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</si>
  <si>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</si>
  <si>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</si>
  <si>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</si>
  <si>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</si>
  <si>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</si>
  <si>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</si>
  <si>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</si>
  <si>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</si>
  <si>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</si>
  <si>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</si>
  <si>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</si>
  <si>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</si>
  <si>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</si>
  <si>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</si>
  <si>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</si>
  <si>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</si>
  <si>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</si>
  <si>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</si>
  <si>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</si>
  <si>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</si>
  <si>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</si>
  <si>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</si>
  <si>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</si>
  <si>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</si>
  <si>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</si>
  <si>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</si>
  <si>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</si>
  <si>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</si>
  <si>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</si>
  <si>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</si>
  <si>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</si>
  <si>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</si>
  <si>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</si>
  <si>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</si>
  <si>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</si>
  <si>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</si>
  <si>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 xml:space="preserve">                                                                                                         Director Nacional</t>
  </si>
  <si>
    <t xml:space="preserve"> En RD$</t>
  </si>
  <si>
    <t>Ejecución  de Gastos y Aplicacions Financieras</t>
  </si>
  <si>
    <t>Enc. Administrativo Financiero</t>
  </si>
  <si>
    <t xml:space="preserve">                                                                           Al 31 de marzo del 2021</t>
  </si>
  <si>
    <t xml:space="preserve"> JOSE AGUSTIN CRUZ</t>
  </si>
  <si>
    <t xml:space="preserve">                                                                                           EDWIN RAFAEL GARCIA COCCO</t>
  </si>
  <si>
    <t xml:space="preserve"> FERNANDO GONZALEZ SANCHEZ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</si>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</sst>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Monotype Corsiva"/>
      <family val="4"/>
    </font>
    <font>
      <b/>
      <sz val="20"/>
      <color theme="1"/>
      <name val="Monotype Corsiva"/>
      <family val="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2"/>
    </xf>
    <xf numFmtId="0" fontId="6" fillId="0" borderId="0" xfId="0" applyFont="1"/>
    <xf numFmtId="164" fontId="5" fillId="0" borderId="1" xfId="1" applyFont="1" applyBorder="1" applyAlignment="1">
      <alignment horizontal="left" vertical="center" wrapText="1"/>
    </xf>
    <xf numFmtId="164" fontId="6" fillId="0" borderId="0" xfId="1" applyFont="1"/>
    <xf numFmtId="164" fontId="5" fillId="0" borderId="0" xfId="1" applyFont="1" applyAlignment="1">
      <alignment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6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5" fillId="4" borderId="0" xfId="0" applyFont="1" applyFill="1"/>
    <xf numFmtId="164" fontId="5" fillId="4" borderId="1" xfId="1" applyFont="1" applyFill="1" applyBorder="1" applyAlignment="1">
      <alignment horizontal="left" vertical="center" wrapText="1"/>
    </xf>
    <xf numFmtId="164" fontId="5" fillId="5" borderId="0" xfId="1" applyFont="1" applyFill="1" applyAlignment="1">
      <alignment horizontal="left" vertical="center" wrapText="1"/>
    </xf>
    <xf numFmtId="164" fontId="5" fillId="0" borderId="0" xfId="0" applyNumberFormat="1" applyFont="1"/>
    <xf numFmtId="164" fontId="5" fillId="4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65" fontId="5" fillId="0" borderId="1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5" fontId="5" fillId="3" borderId="0" xfId="0" applyNumberFormat="1" applyFont="1" applyFill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left" vertical="center" wrapText="1"/>
    </xf>
    <xf numFmtId="164" fontId="1" fillId="0" borderId="3" xfId="1" applyFon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164" fontId="0" fillId="0" borderId="3" xfId="1" applyFont="1" applyBorder="1" applyAlignment="1">
      <alignment vertical="center" wrapText="1"/>
    </xf>
    <xf numFmtId="164" fontId="0" fillId="0" borderId="3" xfId="1" applyFont="1" applyBorder="1"/>
    <xf numFmtId="165" fontId="1" fillId="0" borderId="3" xfId="0" applyNumberFormat="1" applyFont="1" applyBorder="1" applyAlignment="1">
      <alignment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4" fontId="1" fillId="2" borderId="3" xfId="1" applyFont="1" applyFill="1" applyBorder="1" applyAlignment="1">
      <alignment horizontal="center" vertical="center" wrapText="1"/>
    </xf>
    <xf numFmtId="0" fontId="0" fillId="0" borderId="3" xfId="0" applyBorder="1"/>
    <xf numFmtId="165" fontId="1" fillId="3" borderId="3" xfId="0" applyNumberFormat="1" applyFont="1" applyFill="1" applyBorder="1" applyAlignment="1">
      <alignment horizontal="center" vertical="center" wrapText="1"/>
    </xf>
    <xf numFmtId="164" fontId="1" fillId="3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vertical="center"/>
    </xf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3580742</xdr:colOff>
      <xdr:row>1</xdr:row>
      <xdr:rowOff>154323</xdr:rowOff>
    </xdr:from>
    <xdr:to>
      <xdr:col>0</xdr:col>
      <xdr:colOff>5514975</xdr:colOff>
      <xdr:row>4</xdr:row>
      <xdr:rowOff>142875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DA470E9-49A3-4516-AB09-105F8492A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0742" y="344823"/>
          <a:ext cx="1934233" cy="807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433618</xdr:colOff>
      <xdr:row>1</xdr:row>
      <xdr:rowOff>54992</xdr:rowOff>
    </xdr:from>
    <xdr:to>
      <xdr:col>3</xdr:col>
      <xdr:colOff>209550</xdr:colOff>
      <xdr:row>5</xdr:row>
      <xdr:rowOff>133351</xdr:rowOff>
    </xdr:to>
    <xdr:sp macro="" textlink="">
      <xdr:nvSpPr>
        <xdr:cNvPr id="1032" name="Cuadro de texto 2">
          <a:extLst>
            <a:ext uri="{FF2B5EF4-FFF2-40B4-BE49-F238E27FC236}">
              <a16:creationId xmlns:a16="http://schemas.microsoft.com/office/drawing/2014/main" xmlns="" id="{AB10A7AA-845D-4E85-B591-F506897EA2A4}"/>
            </a:ext>
          </a:extLst>
        </xdr:cNvPr>
        <xdr:cNvSpPr txBox="1">
          <a:spLocks noChangeArrowheads="1"/>
        </xdr:cNvSpPr>
      </xdr:nvSpPr>
      <xdr:spPr bwMode="auto">
        <a:xfrm>
          <a:off x="6824893" y="245492"/>
          <a:ext cx="2452457" cy="1135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Av. Winston Churchill No. 75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Edificio “J. F. Martínez”, 3er. Piso, Piantini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Santo Domingo, República Dominicana </a:t>
          </a: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Teléfono: 809-732-0363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E-Mail: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a.cruz@sgn.gob.do</a:t>
          </a: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Web Site: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www.sgn.gob.do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RNC: 430098329</a:t>
          </a: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733425</xdr:colOff>
      <xdr:row>1</xdr:row>
      <xdr:rowOff>123825</xdr:rowOff>
    </xdr:from>
    <xdr:to>
      <xdr:col>0</xdr:col>
      <xdr:colOff>2838450</xdr:colOff>
      <xdr:row>3</xdr:row>
      <xdr:rowOff>219075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xmlns="" id="{F801C6BA-C2D7-46BB-95FD-41D6BE4B8868}"/>
            </a:ext>
          </a:extLst>
        </xdr:cNvPr>
        <xdr:cNvGrpSpPr>
          <a:grpSpLocks/>
        </xdr:cNvGrpSpPr>
      </xdr:nvGrpSpPr>
      <xdr:grpSpPr bwMode="auto">
        <a:xfrm>
          <a:off x="733425" y="314325"/>
          <a:ext cx="2105025" cy="676275"/>
          <a:chOff x="1199" y="528"/>
          <a:chExt cx="3571" cy="123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xmlns="" id="{9BF1D32B-42DE-4A48-9E19-761C7195DB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xmlns="" id="{5F79096C-A891-44F4-A1C3-0BF8B01039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036" name="AutoShape 12">
            <a:extLst>
              <a:ext uri="{FF2B5EF4-FFF2-40B4-BE49-F238E27FC236}">
                <a16:creationId xmlns:a16="http://schemas.microsoft.com/office/drawing/2014/main" xmlns="" id="{70163F68-EBBB-4B8D-BDD6-F5397440A6E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0</xdr:col>
      <xdr:colOff>2012178</xdr:colOff>
      <xdr:row>4</xdr:row>
      <xdr:rowOff>151500</xdr:rowOff>
    </xdr:from>
    <xdr:to>
      <xdr:col>1</xdr:col>
      <xdr:colOff>666750</xdr:colOff>
      <xdr:row>7</xdr:row>
      <xdr:rowOff>57150</xdr:rowOff>
    </xdr:to>
    <xdr:sp macro="" textlink="">
      <xdr:nvSpPr>
        <xdr:cNvPr id="18" name="Cuadro de texto 2">
          <a:extLst>
            <a:ext uri="{FF2B5EF4-FFF2-40B4-BE49-F238E27FC236}">
              <a16:creationId xmlns:a16="http://schemas.microsoft.com/office/drawing/2014/main" xmlns="" id="{4F308A65-763E-4851-ACA7-0BC5E1671169}"/>
            </a:ext>
          </a:extLst>
        </xdr:cNvPr>
        <xdr:cNvSpPr txBox="1">
          <a:spLocks noChangeArrowheads="1"/>
        </xdr:cNvSpPr>
      </xdr:nvSpPr>
      <xdr:spPr bwMode="auto">
        <a:xfrm>
          <a:off x="2012178" y="1161150"/>
          <a:ext cx="5045847" cy="62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/>
          <a:r>
            <a:rPr lang="es-ES" sz="2000" b="1">
              <a:effectLst/>
              <a:latin typeface="+mn-lt"/>
              <a:ea typeface="+mn-ea"/>
              <a:cs typeface="+mn-cs"/>
            </a:rPr>
            <a:t>Servicio Geológico Nacional</a:t>
          </a:r>
          <a:endParaRPr lang="es-MX" sz="2000"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99</xdr:row>
      <xdr:rowOff>0</xdr:rowOff>
    </xdr:from>
    <xdr:ext cx="9124950" cy="195262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A6EEC1B0-CAC4-4DD7-9099-D6AEE06F8756}"/>
            </a:ext>
          </a:extLst>
        </xdr:cNvPr>
        <xdr:cNvSpPr txBox="1"/>
      </xdr:nvSpPr>
      <xdr:spPr>
        <a:xfrm>
          <a:off x="257175" y="111918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  <xdr:twoCellAnchor>
    <xdr:from>
      <xdr:col>4</xdr:col>
      <xdr:colOff>847067</xdr:colOff>
      <xdr:row>0</xdr:row>
      <xdr:rowOff>123146</xdr:rowOff>
    </xdr:from>
    <xdr:to>
      <xdr:col>6</xdr:col>
      <xdr:colOff>709612</xdr:colOff>
      <xdr:row>3</xdr:row>
      <xdr:rowOff>216473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614ABEC9-6F08-4888-BFBB-CF2611EA6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3942" y="123146"/>
          <a:ext cx="1934233" cy="807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7374</xdr:colOff>
      <xdr:row>0</xdr:row>
      <xdr:rowOff>23815</xdr:rowOff>
    </xdr:from>
    <xdr:to>
      <xdr:col>10</xdr:col>
      <xdr:colOff>661987</xdr:colOff>
      <xdr:row>4</xdr:row>
      <xdr:rowOff>206949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xmlns="" id="{252EA19F-EAA5-40EB-8E1A-947F950C0F4D}"/>
            </a:ext>
          </a:extLst>
        </xdr:cNvPr>
        <xdr:cNvSpPr txBox="1">
          <a:spLocks noChangeArrowheads="1"/>
        </xdr:cNvSpPr>
      </xdr:nvSpPr>
      <xdr:spPr bwMode="auto">
        <a:xfrm>
          <a:off x="9568093" y="23815"/>
          <a:ext cx="2452457" cy="1135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Av. Winston Churchill No. 75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Edificio “J. F. Martínez”, 3er. Piso, Piantini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Santo Domingo, República Dominicana </a:t>
          </a: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Teléfono: 809-732-0363  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E-Mail: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a.cruz@sgn.gob.do</a:t>
          </a: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Web Site: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www.sgn.gob.do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RNC: 430098329</a:t>
          </a: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976312</xdr:colOff>
      <xdr:row>0</xdr:row>
      <xdr:rowOff>92648</xdr:rowOff>
    </xdr:from>
    <xdr:to>
      <xdr:col>4</xdr:col>
      <xdr:colOff>104775</xdr:colOff>
      <xdr:row>3</xdr:row>
      <xdr:rowOff>54548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xmlns="" id="{0FEC30DA-8348-4B4A-AAB1-1E732C9E4DED}"/>
            </a:ext>
          </a:extLst>
        </xdr:cNvPr>
        <xdr:cNvGrpSpPr>
          <a:grpSpLocks/>
        </xdr:cNvGrpSpPr>
      </xdr:nvGrpSpPr>
      <xdr:grpSpPr bwMode="auto">
        <a:xfrm>
          <a:off x="3473721" y="92648"/>
          <a:ext cx="2102121" cy="693699"/>
          <a:chOff x="1199" y="528"/>
          <a:chExt cx="3571" cy="123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xmlns="" id="{AE531936-9AD0-4A18-9437-549834DADC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xmlns="" id="{D35F5EC9-DAE3-4DC7-A9E4-4586C4B972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4" name="AutoShape 12">
            <a:extLst>
              <a:ext uri="{FF2B5EF4-FFF2-40B4-BE49-F238E27FC236}">
                <a16:creationId xmlns:a16="http://schemas.microsoft.com/office/drawing/2014/main" xmlns="" id="{DE5F827F-9F69-4473-A60D-2D690F7A40A2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278628</xdr:colOff>
      <xdr:row>3</xdr:row>
      <xdr:rowOff>225098</xdr:rowOff>
    </xdr:from>
    <xdr:to>
      <xdr:col>8</xdr:col>
      <xdr:colOff>240506</xdr:colOff>
      <xdr:row>6</xdr:row>
      <xdr:rowOff>23592</xdr:rowOff>
    </xdr:to>
    <xdr:sp macro="" textlink="">
      <xdr:nvSpPr>
        <xdr:cNvPr id="15" name="Cuadro de texto 2">
          <a:extLst>
            <a:ext uri="{FF2B5EF4-FFF2-40B4-BE49-F238E27FC236}">
              <a16:creationId xmlns:a16="http://schemas.microsoft.com/office/drawing/2014/main" xmlns="" id="{2C801915-4362-49A0-A30E-7205AF18E82D}"/>
            </a:ext>
          </a:extLst>
        </xdr:cNvPr>
        <xdr:cNvSpPr txBox="1">
          <a:spLocks noChangeArrowheads="1"/>
        </xdr:cNvSpPr>
      </xdr:nvSpPr>
      <xdr:spPr bwMode="auto">
        <a:xfrm>
          <a:off x="4755378" y="939473"/>
          <a:ext cx="5045847" cy="62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/>
          <a:r>
            <a:rPr lang="es-ES" sz="2000" b="1">
              <a:effectLst/>
              <a:latin typeface="+mn-lt"/>
              <a:ea typeface="+mn-ea"/>
              <a:cs typeface="+mn-cs"/>
            </a:rPr>
            <a:t>Servicio Geológico Nacional</a:t>
          </a:r>
          <a:endParaRPr lang="es-MX" sz="2000"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showGridLines="0" tabSelected="1" topLeftCell="A61" zoomScaleNormal="100" workbookViewId="0">
      <selection activeCell="A100" sqref="A100:A102"/>
    </sheetView>
  </sheetViews>
  <sheetFormatPr baseColWidth="10" defaultColWidth="9.140625" defaultRowHeight="15" x14ac:dyDescent="0.25"/>
  <cols>
    <col min="1" max="1" width="95.85546875" customWidth="1"/>
    <col min="2" max="2" width="20" customWidth="1"/>
    <col min="3" max="3" width="20.140625" customWidth="1"/>
    <col min="4" max="4" width="11.5703125" bestFit="1" customWidth="1"/>
  </cols>
  <sheetData>
    <row r="1" spans="1:5" x14ac:dyDescent="0.25">
      <c r="A1" s="31"/>
      <c r="B1" s="31"/>
      <c r="C1" s="31"/>
    </row>
    <row r="2" spans="1:5" ht="27" x14ac:dyDescent="0.45">
      <c r="A2" s="62"/>
      <c r="B2" s="62"/>
      <c r="C2" s="62"/>
    </row>
    <row r="3" spans="1:5" ht="18.75" x14ac:dyDescent="0.3">
      <c r="A3" s="63"/>
      <c r="B3" s="64"/>
      <c r="C3" s="64"/>
      <c r="E3" s="4"/>
    </row>
    <row r="4" spans="1:5" ht="18.75" x14ac:dyDescent="0.3">
      <c r="A4" s="33"/>
      <c r="B4" s="32"/>
      <c r="C4" s="32"/>
      <c r="E4" s="4"/>
    </row>
    <row r="5" spans="1:5" ht="18.75" x14ac:dyDescent="0.3">
      <c r="A5" s="33"/>
      <c r="B5" s="32"/>
      <c r="C5" s="32"/>
      <c r="E5" s="4"/>
    </row>
    <row r="6" spans="1:5" ht="18.75" x14ac:dyDescent="0.3">
      <c r="A6" s="59"/>
      <c r="B6" s="60"/>
      <c r="C6" s="60"/>
      <c r="E6" s="4"/>
    </row>
    <row r="7" spans="1:5" ht="18.75" x14ac:dyDescent="0.25">
      <c r="A7" s="65"/>
      <c r="B7" s="65"/>
      <c r="C7" s="65"/>
      <c r="E7" s="8"/>
    </row>
    <row r="8" spans="1:5" ht="18.75" x14ac:dyDescent="0.25">
      <c r="A8" s="65">
        <v>2021</v>
      </c>
      <c r="B8" s="65"/>
      <c r="C8" s="65"/>
      <c r="E8" s="8"/>
    </row>
    <row r="9" spans="1:5" ht="18.75" x14ac:dyDescent="0.3">
      <c r="A9" s="64" t="s">
        <v>57</v>
      </c>
      <c r="B9" s="64"/>
      <c r="C9" s="64"/>
      <c r="E9" s="4"/>
    </row>
    <row r="10" spans="1:5" ht="18.75" x14ac:dyDescent="0.3">
      <c r="A10" s="55" t="s">
        <v>113</v>
      </c>
      <c r="B10" s="55"/>
      <c r="C10" s="55"/>
      <c r="E10" s="4"/>
    </row>
    <row r="11" spans="1:5" ht="15.75" x14ac:dyDescent="0.25">
      <c r="A11" s="66" t="s">
        <v>110</v>
      </c>
      <c r="B11" s="66"/>
      <c r="C11" s="66"/>
      <c r="E11" s="8"/>
    </row>
    <row r="12" spans="1:5" ht="6.75" customHeight="1" x14ac:dyDescent="0.25">
      <c r="E12" s="8"/>
    </row>
    <row r="13" spans="1:5" ht="31.5" x14ac:dyDescent="0.25">
      <c r="A13" s="6" t="s">
        <v>0</v>
      </c>
      <c r="B13" s="7" t="s">
        <v>34</v>
      </c>
      <c r="C13" s="7" t="s">
        <v>35</v>
      </c>
    </row>
    <row r="14" spans="1:5" x14ac:dyDescent="0.25">
      <c r="A14" s="1" t="s">
        <v>1</v>
      </c>
      <c r="B14" s="44"/>
      <c r="C14" s="44"/>
    </row>
    <row r="15" spans="1:5" x14ac:dyDescent="0.25">
      <c r="A15" s="2" t="s">
        <v>2</v>
      </c>
      <c r="B15" s="45">
        <f>SUM(B16:B20)</f>
        <v>45325082</v>
      </c>
      <c r="C15" s="45">
        <f>SUM(C16:C20)</f>
        <v>45325082</v>
      </c>
    </row>
    <row r="16" spans="1:5" x14ac:dyDescent="0.25">
      <c r="A16" s="3" t="s">
        <v>3</v>
      </c>
      <c r="B16" s="46">
        <v>34688450</v>
      </c>
      <c r="C16" s="47">
        <v>34393700</v>
      </c>
    </row>
    <row r="17" spans="1:3" x14ac:dyDescent="0.25">
      <c r="A17" s="3" t="s">
        <v>4</v>
      </c>
      <c r="B17" s="46">
        <v>3370800</v>
      </c>
      <c r="C17" s="48">
        <v>6340105.5999999996</v>
      </c>
    </row>
    <row r="18" spans="1:3" x14ac:dyDescent="0.25">
      <c r="A18" s="3" t="s">
        <v>36</v>
      </c>
      <c r="B18" s="46">
        <v>0</v>
      </c>
      <c r="C18" s="48">
        <v>0</v>
      </c>
    </row>
    <row r="19" spans="1:3" x14ac:dyDescent="0.25">
      <c r="A19" s="3" t="s">
        <v>5</v>
      </c>
      <c r="B19" s="46">
        <v>2622150</v>
      </c>
      <c r="C19" s="48">
        <v>0</v>
      </c>
    </row>
    <row r="20" spans="1:3" x14ac:dyDescent="0.25">
      <c r="A20" s="3" t="s">
        <v>6</v>
      </c>
      <c r="B20" s="46">
        <v>4643682</v>
      </c>
      <c r="C20" s="48">
        <v>4591276.4000000004</v>
      </c>
    </row>
    <row r="21" spans="1:3" x14ac:dyDescent="0.25">
      <c r="A21" s="2" t="s">
        <v>7</v>
      </c>
      <c r="B21" s="49">
        <f>SUM(B22:B30)</f>
        <v>7401418</v>
      </c>
      <c r="C21" s="49">
        <f>SUM(C22:C30)</f>
        <v>9974670.9900000002</v>
      </c>
    </row>
    <row r="22" spans="1:3" x14ac:dyDescent="0.25">
      <c r="A22" s="3" t="s">
        <v>8</v>
      </c>
      <c r="B22" s="46">
        <v>2250100</v>
      </c>
      <c r="C22" s="48">
        <v>2250100</v>
      </c>
    </row>
    <row r="23" spans="1:3" x14ac:dyDescent="0.25">
      <c r="A23" s="3" t="s">
        <v>9</v>
      </c>
      <c r="B23" s="46">
        <v>0</v>
      </c>
      <c r="C23" s="48">
        <v>0</v>
      </c>
    </row>
    <row r="24" spans="1:3" x14ac:dyDescent="0.25">
      <c r="A24" s="3" t="s">
        <v>10</v>
      </c>
      <c r="B24" s="46">
        <v>1550000</v>
      </c>
      <c r="C24" s="48">
        <v>2470000</v>
      </c>
    </row>
    <row r="25" spans="1:3" ht="18" customHeight="1" x14ac:dyDescent="0.25">
      <c r="A25" s="3" t="s">
        <v>11</v>
      </c>
      <c r="B25" s="46">
        <v>230000</v>
      </c>
      <c r="C25" s="48">
        <v>230000</v>
      </c>
    </row>
    <row r="26" spans="1:3" x14ac:dyDescent="0.25">
      <c r="A26" s="3" t="s">
        <v>12</v>
      </c>
      <c r="B26" s="46">
        <v>2661198</v>
      </c>
      <c r="C26" s="48">
        <v>2381198</v>
      </c>
    </row>
    <row r="27" spans="1:3" x14ac:dyDescent="0.25">
      <c r="A27" s="3" t="s">
        <v>13</v>
      </c>
      <c r="B27" s="46">
        <v>400000</v>
      </c>
      <c r="C27" s="48">
        <v>400000</v>
      </c>
    </row>
    <row r="28" spans="1:3" x14ac:dyDescent="0.25">
      <c r="A28" s="3" t="s">
        <v>14</v>
      </c>
      <c r="B28" s="46">
        <v>140000</v>
      </c>
      <c r="C28" s="48">
        <v>240000</v>
      </c>
    </row>
    <row r="29" spans="1:3" x14ac:dyDescent="0.25">
      <c r="A29" s="3" t="s">
        <v>15</v>
      </c>
      <c r="B29" s="46">
        <v>101100</v>
      </c>
      <c r="C29" s="48">
        <v>1934352.99</v>
      </c>
    </row>
    <row r="30" spans="1:3" x14ac:dyDescent="0.25">
      <c r="A30" s="3" t="s">
        <v>37</v>
      </c>
      <c r="B30" s="46">
        <v>69020</v>
      </c>
      <c r="C30" s="48">
        <v>69020</v>
      </c>
    </row>
    <row r="31" spans="1:3" x14ac:dyDescent="0.25">
      <c r="A31" s="2" t="s">
        <v>16</v>
      </c>
      <c r="B31" s="49">
        <f>SUM(B32:B40)</f>
        <v>2230500</v>
      </c>
      <c r="C31" s="49">
        <f>SUM(C32:C40)</f>
        <v>2474622.0099999998</v>
      </c>
    </row>
    <row r="32" spans="1:3" x14ac:dyDescent="0.25">
      <c r="A32" s="3" t="s">
        <v>17</v>
      </c>
      <c r="B32" s="46">
        <v>100000</v>
      </c>
      <c r="C32" s="48">
        <v>100000</v>
      </c>
    </row>
    <row r="33" spans="1:3" x14ac:dyDescent="0.25">
      <c r="A33" s="3" t="s">
        <v>18</v>
      </c>
      <c r="B33" s="46">
        <v>100</v>
      </c>
      <c r="C33" s="48">
        <v>100</v>
      </c>
    </row>
    <row r="34" spans="1:3" x14ac:dyDescent="0.25">
      <c r="A34" s="3" t="s">
        <v>19</v>
      </c>
      <c r="B34" s="46">
        <v>350000</v>
      </c>
      <c r="C34" s="48">
        <v>350000</v>
      </c>
    </row>
    <row r="35" spans="1:3" x14ac:dyDescent="0.25">
      <c r="A35" s="3" t="s">
        <v>20</v>
      </c>
      <c r="B35" s="46">
        <v>0</v>
      </c>
      <c r="C35" s="48">
        <v>0</v>
      </c>
    </row>
    <row r="36" spans="1:3" x14ac:dyDescent="0.25">
      <c r="A36" s="3" t="s">
        <v>21</v>
      </c>
      <c r="B36" s="46">
        <v>10100</v>
      </c>
      <c r="C36" s="48">
        <v>10100</v>
      </c>
    </row>
    <row r="37" spans="1:3" x14ac:dyDescent="0.25">
      <c r="A37" s="3" t="s">
        <v>22</v>
      </c>
      <c r="B37" s="46">
        <v>300</v>
      </c>
      <c r="C37" s="48">
        <v>300</v>
      </c>
    </row>
    <row r="38" spans="1:3" x14ac:dyDescent="0.25">
      <c r="A38" s="3" t="s">
        <v>23</v>
      </c>
      <c r="B38" s="46">
        <v>1020000</v>
      </c>
      <c r="C38" s="48">
        <v>1264122.01</v>
      </c>
    </row>
    <row r="39" spans="1:3" x14ac:dyDescent="0.25">
      <c r="A39" s="3" t="s">
        <v>38</v>
      </c>
      <c r="B39" s="46">
        <v>0</v>
      </c>
      <c r="C39" s="48">
        <v>0</v>
      </c>
    </row>
    <row r="40" spans="1:3" x14ac:dyDescent="0.25">
      <c r="A40" s="3" t="s">
        <v>24</v>
      </c>
      <c r="B40" s="46">
        <v>750000</v>
      </c>
      <c r="C40" s="48">
        <v>750000</v>
      </c>
    </row>
    <row r="41" spans="1:3" x14ac:dyDescent="0.25">
      <c r="A41" s="2" t="s">
        <v>85</v>
      </c>
      <c r="B41" s="49">
        <v>0</v>
      </c>
      <c r="C41" s="48">
        <v>0</v>
      </c>
    </row>
    <row r="42" spans="1:3" x14ac:dyDescent="0.25">
      <c r="A42" s="3" t="s">
        <v>84</v>
      </c>
      <c r="B42" s="46">
        <v>0</v>
      </c>
      <c r="C42" s="48">
        <v>0</v>
      </c>
    </row>
    <row r="43" spans="1:3" x14ac:dyDescent="0.25">
      <c r="A43" s="3" t="s">
        <v>83</v>
      </c>
      <c r="B43" s="46">
        <v>0</v>
      </c>
      <c r="C43" s="48">
        <v>0</v>
      </c>
    </row>
    <row r="44" spans="1:3" x14ac:dyDescent="0.25">
      <c r="A44" s="3" t="s">
        <v>82</v>
      </c>
      <c r="B44" s="46">
        <v>0</v>
      </c>
      <c r="C44" s="48">
        <v>0</v>
      </c>
    </row>
    <row r="45" spans="1:3" x14ac:dyDescent="0.25">
      <c r="A45" s="3" t="s">
        <v>81</v>
      </c>
      <c r="B45" s="46">
        <v>0</v>
      </c>
      <c r="C45" s="48">
        <v>0</v>
      </c>
    </row>
    <row r="46" spans="1:3" x14ac:dyDescent="0.25">
      <c r="A46" s="3" t="s">
        <v>80</v>
      </c>
      <c r="B46" s="46">
        <v>0</v>
      </c>
      <c r="C46" s="48">
        <v>0</v>
      </c>
    </row>
    <row r="47" spans="1:3" x14ac:dyDescent="0.25">
      <c r="A47" s="3" t="s">
        <v>79</v>
      </c>
      <c r="B47" s="46">
        <v>0</v>
      </c>
      <c r="C47" s="48">
        <v>0</v>
      </c>
    </row>
    <row r="48" spans="1:3" x14ac:dyDescent="0.25">
      <c r="A48" s="3" t="s">
        <v>78</v>
      </c>
      <c r="B48" s="46">
        <v>0</v>
      </c>
      <c r="C48" s="48">
        <v>0</v>
      </c>
    </row>
    <row r="49" spans="1:3" x14ac:dyDescent="0.25">
      <c r="A49" s="2" t="s">
        <v>77</v>
      </c>
      <c r="B49" s="49">
        <v>0</v>
      </c>
      <c r="C49" s="48">
        <v>0</v>
      </c>
    </row>
    <row r="50" spans="1:3" x14ac:dyDescent="0.25">
      <c r="A50" s="3" t="s">
        <v>76</v>
      </c>
      <c r="B50" s="46">
        <v>0</v>
      </c>
      <c r="C50" s="48">
        <v>0</v>
      </c>
    </row>
    <row r="51" spans="1:3" x14ac:dyDescent="0.25">
      <c r="A51" s="3" t="s">
        <v>75</v>
      </c>
      <c r="B51" s="46">
        <v>0</v>
      </c>
      <c r="C51" s="48">
        <v>0</v>
      </c>
    </row>
    <row r="52" spans="1:3" x14ac:dyDescent="0.25">
      <c r="A52" s="3" t="s">
        <v>74</v>
      </c>
      <c r="B52" s="46">
        <v>0</v>
      </c>
      <c r="C52" s="48">
        <v>0</v>
      </c>
    </row>
    <row r="53" spans="1:3" x14ac:dyDescent="0.25">
      <c r="A53" s="3" t="s">
        <v>73</v>
      </c>
      <c r="B53" s="46">
        <v>0</v>
      </c>
      <c r="C53" s="48">
        <v>0</v>
      </c>
    </row>
    <row r="54" spans="1:3" x14ac:dyDescent="0.25">
      <c r="A54" s="3" t="s">
        <v>72</v>
      </c>
      <c r="B54" s="46">
        <v>0</v>
      </c>
      <c r="C54" s="48">
        <v>0</v>
      </c>
    </row>
    <row r="55" spans="1:3" x14ac:dyDescent="0.25">
      <c r="A55" s="3" t="s">
        <v>71</v>
      </c>
      <c r="B55" s="46">
        <v>0</v>
      </c>
      <c r="C55" s="48">
        <v>0</v>
      </c>
    </row>
    <row r="56" spans="1:3" x14ac:dyDescent="0.25">
      <c r="A56" s="3" t="s">
        <v>70</v>
      </c>
      <c r="B56" s="46">
        <v>0</v>
      </c>
      <c r="C56" s="48">
        <v>0</v>
      </c>
    </row>
    <row r="57" spans="1:3" x14ac:dyDescent="0.25">
      <c r="A57" s="2" t="s">
        <v>25</v>
      </c>
      <c r="B57" s="49">
        <f>SUM(B58:B66)</f>
        <v>543000</v>
      </c>
      <c r="C57" s="49">
        <f>SUM(C58:C66)</f>
        <v>543000</v>
      </c>
    </row>
    <row r="58" spans="1:3" x14ac:dyDescent="0.25">
      <c r="A58" s="3" t="s">
        <v>26</v>
      </c>
      <c r="B58" s="46">
        <v>500000</v>
      </c>
      <c r="C58" s="48">
        <v>500000</v>
      </c>
    </row>
    <row r="59" spans="1:3" x14ac:dyDescent="0.25">
      <c r="A59" s="3" t="s">
        <v>27</v>
      </c>
      <c r="B59" s="46">
        <v>0</v>
      </c>
      <c r="C59" s="48">
        <v>0</v>
      </c>
    </row>
    <row r="60" spans="1:3" x14ac:dyDescent="0.25">
      <c r="A60" s="3" t="s">
        <v>28</v>
      </c>
      <c r="B60" s="46">
        <v>0</v>
      </c>
      <c r="C60" s="48">
        <v>0</v>
      </c>
    </row>
    <row r="61" spans="1:3" x14ac:dyDescent="0.25">
      <c r="A61" s="3" t="s">
        <v>29</v>
      </c>
      <c r="B61" s="46">
        <v>1000</v>
      </c>
      <c r="C61" s="48">
        <v>1000</v>
      </c>
    </row>
    <row r="62" spans="1:3" x14ac:dyDescent="0.25">
      <c r="A62" s="3" t="s">
        <v>30</v>
      </c>
      <c r="B62" s="46">
        <v>2000</v>
      </c>
      <c r="C62" s="48">
        <v>2000</v>
      </c>
    </row>
    <row r="63" spans="1:3" x14ac:dyDescent="0.25">
      <c r="A63" s="3" t="s">
        <v>39</v>
      </c>
      <c r="B63" s="46">
        <v>40000</v>
      </c>
      <c r="C63" s="48">
        <v>40000</v>
      </c>
    </row>
    <row r="64" spans="1:3" x14ac:dyDescent="0.25">
      <c r="A64" s="3" t="s">
        <v>40</v>
      </c>
      <c r="B64" s="46">
        <v>0</v>
      </c>
      <c r="C64" s="48">
        <v>0</v>
      </c>
    </row>
    <row r="65" spans="1:3" x14ac:dyDescent="0.25">
      <c r="A65" s="3" t="s">
        <v>31</v>
      </c>
      <c r="B65" s="46"/>
      <c r="C65" s="48">
        <v>0</v>
      </c>
    </row>
    <row r="66" spans="1:3" x14ac:dyDescent="0.25">
      <c r="A66" s="3" t="s">
        <v>41</v>
      </c>
      <c r="B66" s="46">
        <v>0</v>
      </c>
      <c r="C66" s="48">
        <v>0</v>
      </c>
    </row>
    <row r="67" spans="1:3" x14ac:dyDescent="0.25">
      <c r="A67" s="5" t="s">
        <v>32</v>
      </c>
      <c r="B67" s="50">
        <f>SUM(B57,B31,B21,B15)</f>
        <v>55500000</v>
      </c>
      <c r="C67" s="50">
        <f>SUM(C57,C31,C21,C15)</f>
        <v>58317375</v>
      </c>
    </row>
    <row r="68" spans="1:3" x14ac:dyDescent="0.25">
      <c r="A68" s="2" t="s">
        <v>108</v>
      </c>
      <c r="B68" s="49">
        <v>0</v>
      </c>
      <c r="C68" s="48">
        <v>0</v>
      </c>
    </row>
    <row r="69" spans="1:3" x14ac:dyDescent="0.25">
      <c r="A69" s="3" t="s">
        <v>107</v>
      </c>
      <c r="B69" s="46">
        <v>0</v>
      </c>
      <c r="C69" s="48">
        <v>0</v>
      </c>
    </row>
    <row r="70" spans="1:3" x14ac:dyDescent="0.25">
      <c r="A70" s="3" t="s">
        <v>106</v>
      </c>
      <c r="B70" s="46">
        <v>0</v>
      </c>
      <c r="C70" s="48">
        <v>0</v>
      </c>
    </row>
    <row r="71" spans="1:3" x14ac:dyDescent="0.25">
      <c r="A71" s="3" t="s">
        <v>105</v>
      </c>
      <c r="B71" s="46">
        <v>0</v>
      </c>
      <c r="C71" s="48">
        <v>0</v>
      </c>
    </row>
    <row r="72" spans="1:3" x14ac:dyDescent="0.25">
      <c r="A72" s="3" t="s">
        <v>104</v>
      </c>
      <c r="B72" s="46">
        <v>0</v>
      </c>
      <c r="C72" s="48">
        <v>0</v>
      </c>
    </row>
    <row r="73" spans="1:3" x14ac:dyDescent="0.25">
      <c r="A73" s="2" t="s">
        <v>103</v>
      </c>
      <c r="B73" s="49">
        <v>0</v>
      </c>
      <c r="C73" s="48">
        <v>0</v>
      </c>
    </row>
    <row r="74" spans="1:3" x14ac:dyDescent="0.25">
      <c r="A74" s="3" t="s">
        <v>102</v>
      </c>
      <c r="B74" s="46">
        <v>0</v>
      </c>
      <c r="C74" s="48">
        <v>0</v>
      </c>
    </row>
    <row r="75" spans="1:3" x14ac:dyDescent="0.25">
      <c r="A75" s="3" t="s">
        <v>101</v>
      </c>
      <c r="B75" s="46">
        <v>0</v>
      </c>
      <c r="C75" s="48">
        <v>0</v>
      </c>
    </row>
    <row r="76" spans="1:3" x14ac:dyDescent="0.25">
      <c r="A76" s="2" t="s">
        <v>100</v>
      </c>
      <c r="B76" s="49">
        <v>0</v>
      </c>
      <c r="C76" s="48">
        <v>0</v>
      </c>
    </row>
    <row r="77" spans="1:3" x14ac:dyDescent="0.25">
      <c r="A77" s="3" t="s">
        <v>99</v>
      </c>
      <c r="B77" s="46">
        <v>0</v>
      </c>
      <c r="C77" s="48">
        <v>0</v>
      </c>
    </row>
    <row r="78" spans="1:3" x14ac:dyDescent="0.25">
      <c r="A78" s="3" t="s">
        <v>98</v>
      </c>
      <c r="B78" s="46">
        <v>0</v>
      </c>
      <c r="C78" s="48">
        <v>0</v>
      </c>
    </row>
    <row r="79" spans="1:3" x14ac:dyDescent="0.25">
      <c r="A79" s="3" t="s">
        <v>97</v>
      </c>
      <c r="B79" s="46">
        <v>0</v>
      </c>
      <c r="C79" s="48">
        <v>0</v>
      </c>
    </row>
    <row r="80" spans="1:3" x14ac:dyDescent="0.25">
      <c r="A80" s="1" t="s">
        <v>86</v>
      </c>
      <c r="B80" s="49">
        <v>0</v>
      </c>
      <c r="C80" s="48">
        <v>0</v>
      </c>
    </row>
    <row r="81" spans="1:3" x14ac:dyDescent="0.25">
      <c r="A81" s="2" t="s">
        <v>87</v>
      </c>
      <c r="B81" s="49">
        <v>0</v>
      </c>
      <c r="C81" s="48">
        <v>0</v>
      </c>
    </row>
    <row r="82" spans="1:3" x14ac:dyDescent="0.25">
      <c r="A82" s="3" t="s">
        <v>88</v>
      </c>
      <c r="B82" s="46">
        <v>0</v>
      </c>
      <c r="C82" s="48">
        <v>0</v>
      </c>
    </row>
    <row r="83" spans="1:3" x14ac:dyDescent="0.25">
      <c r="A83" s="3" t="s">
        <v>89</v>
      </c>
      <c r="B83" s="46">
        <v>0</v>
      </c>
      <c r="C83" s="48">
        <v>0</v>
      </c>
    </row>
    <row r="84" spans="1:3" x14ac:dyDescent="0.25">
      <c r="A84" s="2" t="s">
        <v>90</v>
      </c>
      <c r="B84" s="49">
        <v>0</v>
      </c>
      <c r="C84" s="48">
        <v>0</v>
      </c>
    </row>
    <row r="85" spans="1:3" x14ac:dyDescent="0.25">
      <c r="A85" s="3" t="s">
        <v>91</v>
      </c>
      <c r="B85" s="46">
        <v>0</v>
      </c>
      <c r="C85" s="48">
        <v>0</v>
      </c>
    </row>
    <row r="86" spans="1:3" x14ac:dyDescent="0.25">
      <c r="A86" s="3" t="s">
        <v>92</v>
      </c>
      <c r="B86" s="46">
        <v>0</v>
      </c>
      <c r="C86" s="48">
        <v>0</v>
      </c>
    </row>
    <row r="87" spans="1:3" x14ac:dyDescent="0.25">
      <c r="A87" s="2" t="s">
        <v>93</v>
      </c>
      <c r="B87" s="49"/>
      <c r="C87" s="48">
        <v>0</v>
      </c>
    </row>
    <row r="88" spans="1:3" x14ac:dyDescent="0.25">
      <c r="A88" s="3" t="s">
        <v>94</v>
      </c>
      <c r="B88" s="46">
        <v>0</v>
      </c>
      <c r="C88" s="48">
        <v>0</v>
      </c>
    </row>
    <row r="89" spans="1:3" x14ac:dyDescent="0.25">
      <c r="A89" s="5" t="s">
        <v>95</v>
      </c>
      <c r="B89" s="50"/>
      <c r="C89" s="51"/>
    </row>
    <row r="90" spans="1:3" x14ac:dyDescent="0.25">
      <c r="B90" s="52"/>
      <c r="C90" s="48"/>
    </row>
    <row r="91" spans="1:3" ht="15.75" x14ac:dyDescent="0.25">
      <c r="A91" s="34" t="s">
        <v>96</v>
      </c>
      <c r="B91" s="53">
        <f>+B67</f>
        <v>55500000</v>
      </c>
      <c r="C91" s="54">
        <f>C67</f>
        <v>58317375</v>
      </c>
    </row>
    <row r="92" spans="1:3" x14ac:dyDescent="0.25">
      <c r="A92" t="s">
        <v>60</v>
      </c>
      <c r="B92" t="s">
        <v>62</v>
      </c>
    </row>
    <row r="93" spans="1:3" x14ac:dyDescent="0.25">
      <c r="A93" t="s">
        <v>61</v>
      </c>
      <c r="B93" t="s">
        <v>63</v>
      </c>
    </row>
    <row r="94" spans="1:3" x14ac:dyDescent="0.25">
      <c r="A94" t="s">
        <v>114</v>
      </c>
      <c r="B94" t="s">
        <v>116</v>
      </c>
    </row>
    <row r="95" spans="1:3" x14ac:dyDescent="0.25">
      <c r="A95" t="s">
        <v>59</v>
      </c>
      <c r="B95" t="s">
        <v>112</v>
      </c>
    </row>
    <row r="96" spans="1:3" x14ac:dyDescent="0.25">
      <c r="A96" t="s">
        <v>64</v>
      </c>
    </row>
    <row r="97" spans="1:1" x14ac:dyDescent="0.25">
      <c r="A97" t="s">
        <v>65</v>
      </c>
    </row>
    <row r="98" spans="1:1" x14ac:dyDescent="0.25">
      <c r="A98" t="s">
        <v>115</v>
      </c>
    </row>
    <row r="99" spans="1:1" ht="15.75" thickBot="1" x14ac:dyDescent="0.3">
      <c r="A99" t="s">
        <v>109</v>
      </c>
    </row>
    <row r="100" spans="1:1" ht="15.75" thickBot="1" x14ac:dyDescent="0.3">
      <c r="A100" s="69" t="s">
        <v>117</v>
      </c>
    </row>
    <row r="101" spans="1:1" ht="30.75" thickBot="1" x14ac:dyDescent="0.3">
      <c r="A101" s="70" t="s">
        <v>118</v>
      </c>
    </row>
    <row r="102" spans="1:1" ht="60.75" thickBot="1" x14ac:dyDescent="0.3">
      <c r="A102" s="71" t="s">
        <v>119</v>
      </c>
    </row>
  </sheetData>
  <mergeCells count="6">
    <mergeCell ref="A2:C2"/>
    <mergeCell ref="A3:C3"/>
    <mergeCell ref="A7:C7"/>
    <mergeCell ref="A8:C8"/>
    <mergeCell ref="A11:C11"/>
    <mergeCell ref="A9:C9"/>
  </mergeCells>
  <pageMargins left="0.70866141732283472" right="0.70866141732283472" top="0.74803149606299213" bottom="0.74803149606299213" header="0.31496062992125984" footer="0.31496062992125984"/>
  <pageSetup paperSize="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showGridLines="0" zoomScale="82" zoomScaleNormal="82" workbookViewId="0">
      <selection activeCell="E48" sqref="E48"/>
    </sheetView>
  </sheetViews>
  <sheetFormatPr baseColWidth="10" defaultColWidth="9.140625" defaultRowHeight="15" x14ac:dyDescent="0.25"/>
  <cols>
    <col min="1" max="1" width="37.42578125" customWidth="1"/>
    <col min="2" max="2" width="16" customWidth="1"/>
    <col min="3" max="3" width="13.5703125" customWidth="1"/>
    <col min="4" max="4" width="15" customWidth="1"/>
    <col min="5" max="5" width="16.140625" customWidth="1"/>
    <col min="6" max="6" width="15" customWidth="1"/>
    <col min="7" max="7" width="15.28515625" customWidth="1"/>
    <col min="8" max="8" width="14.85546875" customWidth="1"/>
    <col min="9" max="9" width="13.5703125" bestFit="1" customWidth="1"/>
    <col min="10" max="10" width="13.42578125" customWidth="1"/>
    <col min="11" max="11" width="14.140625" customWidth="1"/>
    <col min="12" max="12" width="14.5703125" customWidth="1"/>
    <col min="13" max="13" width="13.85546875" customWidth="1"/>
    <col min="14" max="14" width="14.5703125" customWidth="1"/>
    <col min="15" max="22" width="6" bestFit="1" customWidth="1"/>
    <col min="23" max="24" width="7" bestFit="1" customWidth="1"/>
  </cols>
  <sheetData>
    <row r="1" spans="1:24" ht="18.75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24" ht="18.7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24" ht="18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24" ht="18.7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24" ht="27" x14ac:dyDescent="0.4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24" ht="18.75" customHeigh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24" ht="18.75" x14ac:dyDescent="0.25">
      <c r="A7" s="56"/>
      <c r="B7" s="56"/>
      <c r="C7" s="56"/>
      <c r="D7" s="56"/>
      <c r="E7" s="56"/>
      <c r="F7" s="56">
        <v>2021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24" ht="18.75" customHeight="1" x14ac:dyDescent="0.25">
      <c r="A8" s="56"/>
      <c r="B8" s="65" t="s">
        <v>111</v>
      </c>
      <c r="C8" s="65"/>
      <c r="D8" s="65"/>
      <c r="E8" s="65"/>
      <c r="F8" s="65"/>
      <c r="G8" s="65"/>
      <c r="H8" s="65"/>
      <c r="I8" s="65"/>
      <c r="J8" s="65"/>
      <c r="K8" s="65"/>
      <c r="L8" s="56"/>
      <c r="M8" s="56"/>
      <c r="N8" s="56"/>
      <c r="O8" s="56"/>
      <c r="P8" s="56"/>
      <c r="Q8" s="56"/>
      <c r="R8" s="56"/>
      <c r="S8" s="56"/>
    </row>
    <row r="9" spans="1:24" ht="15.75" x14ac:dyDescent="0.25">
      <c r="A9" s="57"/>
      <c r="B9" s="58"/>
      <c r="C9" s="58"/>
      <c r="D9" s="67" t="s">
        <v>33</v>
      </c>
      <c r="E9" s="67"/>
      <c r="F9" s="67"/>
      <c r="G9" s="67"/>
      <c r="H9" s="67"/>
      <c r="I9" s="67"/>
      <c r="J9" s="58"/>
      <c r="K9" s="58"/>
    </row>
    <row r="10" spans="1:24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2" spans="1:24" x14ac:dyDescent="0.25">
      <c r="A12" s="12" t="s">
        <v>0</v>
      </c>
      <c r="B12" s="13" t="s">
        <v>58</v>
      </c>
      <c r="C12" s="13" t="s">
        <v>42</v>
      </c>
      <c r="D12" s="13" t="s">
        <v>43</v>
      </c>
      <c r="E12" s="13" t="s">
        <v>44</v>
      </c>
      <c r="F12" s="13" t="s">
        <v>45</v>
      </c>
      <c r="G12" s="13" t="s">
        <v>46</v>
      </c>
      <c r="H12" s="13" t="s">
        <v>47</v>
      </c>
      <c r="I12" s="13" t="s">
        <v>48</v>
      </c>
      <c r="J12" s="13" t="s">
        <v>49</v>
      </c>
      <c r="K12" s="13" t="s">
        <v>50</v>
      </c>
      <c r="L12" s="13" t="s">
        <v>67</v>
      </c>
      <c r="M12" s="13" t="s">
        <v>68</v>
      </c>
      <c r="N12" s="13" t="s">
        <v>69</v>
      </c>
      <c r="W12" s="11"/>
      <c r="X12" s="11"/>
    </row>
    <row r="13" spans="1:24" x14ac:dyDescent="0.25">
      <c r="A13" s="14" t="s">
        <v>1</v>
      </c>
      <c r="C13" s="11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x14ac:dyDescent="0.25">
      <c r="A14" s="15" t="s">
        <v>2</v>
      </c>
      <c r="B14" s="18">
        <f>SUM(C14:N14)</f>
        <v>9139653.6400000006</v>
      </c>
      <c r="C14" s="20">
        <f>SUM(C15:C19)</f>
        <v>3044628.88</v>
      </c>
      <c r="D14" s="20">
        <f t="shared" ref="D14:K14" si="0">SUM(D15:D19)</f>
        <v>3044628.88</v>
      </c>
      <c r="E14" s="20">
        <f t="shared" si="0"/>
        <v>3050395.88</v>
      </c>
      <c r="F14" s="20">
        <f t="shared" si="0"/>
        <v>0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0</v>
      </c>
      <c r="K14" s="20">
        <f t="shared" si="0"/>
        <v>0</v>
      </c>
      <c r="L14" s="20">
        <f>SUM(L15:L19)</f>
        <v>0</v>
      </c>
      <c r="M14" s="28">
        <f>SUM(M15:M19)</f>
        <v>0</v>
      </c>
      <c r="N14" s="28">
        <f>SUM(N15:N19)</f>
        <v>0</v>
      </c>
      <c r="O14" s="10"/>
    </row>
    <row r="15" spans="1:24" x14ac:dyDescent="0.25">
      <c r="A15" s="16" t="s">
        <v>3</v>
      </c>
      <c r="B15" s="18">
        <f t="shared" ref="B15:B65" si="1">SUM(C15:N15)</f>
        <v>7665200</v>
      </c>
      <c r="C15" s="21">
        <v>2553400</v>
      </c>
      <c r="D15" s="19">
        <v>2553400</v>
      </c>
      <c r="E15" s="19">
        <v>2558400</v>
      </c>
      <c r="F15" s="19"/>
      <c r="G15" s="19"/>
      <c r="H15" s="19"/>
      <c r="I15" s="19"/>
      <c r="J15" s="19"/>
      <c r="K15" s="19"/>
      <c r="L15" s="19"/>
      <c r="M15" s="19"/>
      <c r="N15" s="19"/>
    </row>
    <row r="16" spans="1:24" x14ac:dyDescent="0.25">
      <c r="A16" s="16" t="s">
        <v>4</v>
      </c>
      <c r="B16" s="18">
        <f t="shared" si="1"/>
        <v>345000</v>
      </c>
      <c r="C16" s="23">
        <v>115000</v>
      </c>
      <c r="D16" s="23">
        <v>115000</v>
      </c>
      <c r="E16" s="23">
        <v>115000</v>
      </c>
      <c r="F16" s="23"/>
      <c r="G16" s="23"/>
      <c r="H16" s="22"/>
      <c r="I16" s="22"/>
      <c r="J16" s="22"/>
      <c r="K16" s="22"/>
      <c r="L16" s="22"/>
      <c r="M16" s="22"/>
      <c r="N16" s="22"/>
    </row>
    <row r="17" spans="1:14" x14ac:dyDescent="0.25">
      <c r="A17" s="16" t="s">
        <v>36</v>
      </c>
      <c r="B17" s="18">
        <f t="shared" si="1"/>
        <v>0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N17" s="23"/>
    </row>
    <row r="18" spans="1:14" x14ac:dyDescent="0.25">
      <c r="A18" s="16" t="s">
        <v>5</v>
      </c>
      <c r="B18" s="18">
        <f t="shared" si="1"/>
        <v>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N18" s="23"/>
    </row>
    <row r="19" spans="1:14" x14ac:dyDescent="0.25">
      <c r="A19" s="16" t="s">
        <v>6</v>
      </c>
      <c r="B19" s="18">
        <f t="shared" si="1"/>
        <v>1129453.6400000001</v>
      </c>
      <c r="C19" s="23">
        <v>376228.88</v>
      </c>
      <c r="D19" s="23">
        <v>376228.88</v>
      </c>
      <c r="E19" s="22">
        <v>376995.88</v>
      </c>
      <c r="F19" s="22"/>
      <c r="G19" s="22"/>
      <c r="H19" s="22"/>
      <c r="I19" s="22"/>
      <c r="J19" s="22"/>
      <c r="K19" s="22"/>
      <c r="L19" s="22"/>
      <c r="M19" s="22"/>
      <c r="N19" s="22"/>
    </row>
    <row r="20" spans="1:14" x14ac:dyDescent="0.25">
      <c r="A20" s="15" t="s">
        <v>7</v>
      </c>
      <c r="B20" s="18">
        <f t="shared" si="1"/>
        <v>1122957.52</v>
      </c>
      <c r="C20" s="24">
        <f>SUM(C21:C29)</f>
        <v>49721.19</v>
      </c>
      <c r="D20" s="24">
        <f>SUM(D21:D29)</f>
        <v>286693.27</v>
      </c>
      <c r="E20" s="24">
        <f t="shared" ref="E20:N20" si="2">SUM(E21:E29)</f>
        <v>786543.06</v>
      </c>
      <c r="F20" s="24">
        <f t="shared" si="2"/>
        <v>0</v>
      </c>
      <c r="G20" s="24">
        <f t="shared" si="2"/>
        <v>0</v>
      </c>
      <c r="H20" s="24">
        <f t="shared" si="2"/>
        <v>0</v>
      </c>
      <c r="I20" s="24">
        <f t="shared" si="2"/>
        <v>0</v>
      </c>
      <c r="J20" s="24">
        <f t="shared" si="2"/>
        <v>0</v>
      </c>
      <c r="K20" s="24">
        <f t="shared" si="2"/>
        <v>0</v>
      </c>
      <c r="L20" s="24">
        <f t="shared" si="2"/>
        <v>0</v>
      </c>
      <c r="M20" s="24">
        <f t="shared" si="2"/>
        <v>0</v>
      </c>
      <c r="N20" s="24">
        <f t="shared" si="2"/>
        <v>0</v>
      </c>
    </row>
    <row r="21" spans="1:14" x14ac:dyDescent="0.25">
      <c r="A21" s="16" t="s">
        <v>8</v>
      </c>
      <c r="B21" s="18">
        <f t="shared" si="1"/>
        <v>455102.02</v>
      </c>
      <c r="C21" s="23">
        <v>49721.19</v>
      </c>
      <c r="D21" s="22">
        <v>151553.76999999999</v>
      </c>
      <c r="E21" s="22">
        <v>253827.06</v>
      </c>
      <c r="F21" s="22"/>
      <c r="G21" s="22"/>
      <c r="H21" s="22"/>
      <c r="I21" s="22"/>
      <c r="J21" s="22"/>
      <c r="K21" s="22"/>
      <c r="L21" s="22"/>
      <c r="M21" s="22"/>
      <c r="N21" s="22"/>
    </row>
    <row r="22" spans="1:14" ht="22.5" x14ac:dyDescent="0.25">
      <c r="A22" s="16" t="s">
        <v>9</v>
      </c>
      <c r="B22" s="18">
        <f t="shared" si="1"/>
        <v>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N22" s="23"/>
    </row>
    <row r="23" spans="1:14" x14ac:dyDescent="0.25">
      <c r="A23" s="16" t="s">
        <v>10</v>
      </c>
      <c r="B23" s="18">
        <f t="shared" si="1"/>
        <v>0</v>
      </c>
      <c r="C23" s="23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ht="18" customHeight="1" x14ac:dyDescent="0.25">
      <c r="A24" s="16" t="s">
        <v>11</v>
      </c>
      <c r="B24" s="18">
        <f t="shared" si="1"/>
        <v>0</v>
      </c>
      <c r="C24" s="23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25">
      <c r="A25" s="16" t="s">
        <v>12</v>
      </c>
      <c r="B25" s="18">
        <f t="shared" si="1"/>
        <v>654049.5</v>
      </c>
      <c r="C25" s="23"/>
      <c r="D25" s="22">
        <v>135139.5</v>
      </c>
      <c r="E25" s="22">
        <v>518910</v>
      </c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25">
      <c r="A26" s="16" t="s">
        <v>13</v>
      </c>
      <c r="B26" s="18">
        <f t="shared" si="1"/>
        <v>0</v>
      </c>
      <c r="C26" s="23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33.75" x14ac:dyDescent="0.25">
      <c r="A27" s="16" t="s">
        <v>14</v>
      </c>
      <c r="B27" s="18">
        <f t="shared" si="1"/>
        <v>13806</v>
      </c>
      <c r="C27" s="23"/>
      <c r="D27" s="22"/>
      <c r="E27" s="22">
        <v>13806</v>
      </c>
      <c r="F27" s="22"/>
      <c r="G27" s="22"/>
      <c r="H27" s="22"/>
      <c r="I27" s="22"/>
      <c r="J27" s="22"/>
      <c r="K27" s="22"/>
      <c r="L27" s="22"/>
      <c r="M27" s="61"/>
      <c r="N27" s="22"/>
    </row>
    <row r="28" spans="1:14" ht="22.5" x14ac:dyDescent="0.25">
      <c r="A28" s="16" t="s">
        <v>15</v>
      </c>
      <c r="B28" s="18">
        <f t="shared" si="1"/>
        <v>0</v>
      </c>
      <c r="C28" s="23"/>
      <c r="D28" s="23"/>
      <c r="E28" s="23"/>
      <c r="F28" s="23"/>
      <c r="G28" s="23"/>
      <c r="H28" s="23"/>
      <c r="I28" s="23"/>
      <c r="J28" s="23"/>
      <c r="K28" s="23"/>
      <c r="L28" s="22"/>
      <c r="N28" s="23"/>
    </row>
    <row r="29" spans="1:14" x14ac:dyDescent="0.25">
      <c r="A29" s="16" t="s">
        <v>37</v>
      </c>
      <c r="B29" s="18">
        <f t="shared" si="1"/>
        <v>0</v>
      </c>
      <c r="C29" s="23"/>
      <c r="D29" s="23"/>
      <c r="E29" s="23"/>
      <c r="F29" s="23"/>
      <c r="G29" s="23"/>
      <c r="H29" s="23"/>
      <c r="I29" s="23"/>
      <c r="J29" s="23"/>
      <c r="K29" s="23"/>
      <c r="L29" s="22"/>
      <c r="M29" s="23"/>
      <c r="N29" s="22"/>
    </row>
    <row r="30" spans="1:14" x14ac:dyDescent="0.25">
      <c r="A30" s="15" t="s">
        <v>16</v>
      </c>
      <c r="B30" s="18">
        <f t="shared" si="1"/>
        <v>75048.399999999994</v>
      </c>
      <c r="C30" s="24">
        <f>SUM(C31:C39)</f>
        <v>0</v>
      </c>
      <c r="D30" s="24">
        <f>SUM(D31:D39)</f>
        <v>11148.4</v>
      </c>
      <c r="E30" s="24">
        <f t="shared" ref="E30:N30" si="3">SUM(E31:E39)</f>
        <v>63900</v>
      </c>
      <c r="F30" s="24">
        <f t="shared" si="3"/>
        <v>0</v>
      </c>
      <c r="G30" s="24">
        <f t="shared" si="3"/>
        <v>0</v>
      </c>
      <c r="H30" s="24">
        <f t="shared" si="3"/>
        <v>0</v>
      </c>
      <c r="I30" s="24">
        <f t="shared" si="3"/>
        <v>0</v>
      </c>
      <c r="J30" s="24">
        <f t="shared" si="3"/>
        <v>0</v>
      </c>
      <c r="K30" s="24">
        <f t="shared" si="3"/>
        <v>0</v>
      </c>
      <c r="L30" s="24">
        <f t="shared" si="3"/>
        <v>0</v>
      </c>
      <c r="M30" s="24">
        <f t="shared" si="3"/>
        <v>0</v>
      </c>
      <c r="N30" s="24">
        <f t="shared" si="3"/>
        <v>0</v>
      </c>
    </row>
    <row r="31" spans="1:14" x14ac:dyDescent="0.25">
      <c r="A31" s="16" t="s">
        <v>17</v>
      </c>
      <c r="B31" s="18">
        <f t="shared" si="1"/>
        <v>3490.2</v>
      </c>
      <c r="C31" s="23"/>
      <c r="D31" s="22">
        <v>3490.2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25">
      <c r="A32" s="16" t="s">
        <v>18</v>
      </c>
      <c r="B32" s="18">
        <f t="shared" si="1"/>
        <v>0</v>
      </c>
      <c r="C32" s="23"/>
      <c r="D32" s="23"/>
      <c r="E32" s="23"/>
      <c r="F32" s="23"/>
      <c r="G32" s="23"/>
      <c r="H32" s="23"/>
      <c r="I32" s="23"/>
      <c r="J32" s="23"/>
      <c r="K32" s="23"/>
      <c r="L32" s="22"/>
      <c r="N32" s="23"/>
    </row>
    <row r="33" spans="1:14" x14ac:dyDescent="0.25">
      <c r="A33" s="16" t="s">
        <v>19</v>
      </c>
      <c r="B33" s="18">
        <f t="shared" si="1"/>
        <v>637.20000000000005</v>
      </c>
      <c r="C33" s="23"/>
      <c r="D33" s="22">
        <v>637.20000000000005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25">
      <c r="A34" s="16" t="s">
        <v>20</v>
      </c>
      <c r="B34" s="18">
        <f t="shared" si="1"/>
        <v>0</v>
      </c>
      <c r="C34" s="23"/>
      <c r="D34" s="23"/>
      <c r="E34" s="23"/>
      <c r="F34" s="23"/>
      <c r="G34" s="23"/>
      <c r="H34" s="23"/>
      <c r="I34" s="23"/>
      <c r="J34" s="23"/>
      <c r="K34" s="23"/>
      <c r="L34" s="22"/>
      <c r="N34" s="23"/>
    </row>
    <row r="35" spans="1:14" x14ac:dyDescent="0.25">
      <c r="A35" s="16" t="s">
        <v>21</v>
      </c>
      <c r="B35" s="18">
        <f t="shared" si="1"/>
        <v>0</v>
      </c>
      <c r="C35" s="23"/>
      <c r="D35" s="23"/>
      <c r="E35" s="23"/>
      <c r="F35" s="23"/>
      <c r="G35" s="23"/>
      <c r="H35" s="23"/>
      <c r="I35" s="23"/>
      <c r="J35" s="23"/>
      <c r="K35" s="23"/>
      <c r="L35" s="22"/>
      <c r="N35" s="23"/>
    </row>
    <row r="36" spans="1:14" ht="22.5" x14ac:dyDescent="0.25">
      <c r="A36" s="16" t="s">
        <v>22</v>
      </c>
      <c r="B36" s="18">
        <f t="shared" si="1"/>
        <v>0</v>
      </c>
      <c r="C36" s="23"/>
      <c r="D36" s="23"/>
      <c r="E36" s="23"/>
      <c r="F36" s="23"/>
      <c r="G36" s="23"/>
      <c r="H36" s="23"/>
      <c r="I36" s="23"/>
      <c r="J36" s="23"/>
      <c r="K36" s="23"/>
      <c r="L36" s="22"/>
      <c r="M36" s="23"/>
      <c r="N36" s="23"/>
    </row>
    <row r="37" spans="1:14" ht="20.25" customHeight="1" x14ac:dyDescent="0.25">
      <c r="A37" s="16" t="s">
        <v>23</v>
      </c>
      <c r="B37" s="18">
        <f t="shared" si="1"/>
        <v>63900</v>
      </c>
      <c r="C37" s="23"/>
      <c r="D37" s="23"/>
      <c r="E37" s="23">
        <v>63900</v>
      </c>
      <c r="F37" s="22"/>
      <c r="G37" s="22"/>
      <c r="H37" s="22"/>
      <c r="I37" s="22"/>
      <c r="J37" s="22"/>
      <c r="K37" s="22"/>
      <c r="L37" s="22"/>
      <c r="M37" s="22"/>
      <c r="N37" s="23"/>
    </row>
    <row r="38" spans="1:14" ht="22.5" x14ac:dyDescent="0.25">
      <c r="A38" s="16" t="s">
        <v>38</v>
      </c>
      <c r="B38" s="18">
        <f t="shared" si="1"/>
        <v>0</v>
      </c>
      <c r="C38" s="23"/>
      <c r="D38" s="23"/>
      <c r="E38" s="23"/>
      <c r="F38" s="23"/>
      <c r="G38" s="23"/>
      <c r="H38" s="23"/>
      <c r="I38" s="23"/>
      <c r="J38" s="23"/>
      <c r="K38" s="23"/>
      <c r="L38" s="22"/>
      <c r="N38" s="23"/>
    </row>
    <row r="39" spans="1:14" x14ac:dyDescent="0.25">
      <c r="A39" s="16" t="s">
        <v>24</v>
      </c>
      <c r="B39" s="18">
        <f t="shared" si="1"/>
        <v>7021</v>
      </c>
      <c r="C39" s="23"/>
      <c r="D39" s="22">
        <v>7021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x14ac:dyDescent="0.25">
      <c r="A40" s="15" t="s">
        <v>85</v>
      </c>
      <c r="B40" s="17"/>
      <c r="C40" s="3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ht="22.5" x14ac:dyDescent="0.25">
      <c r="A41" s="16" t="s">
        <v>84</v>
      </c>
      <c r="B41" s="17"/>
      <c r="C41" s="3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ht="22.5" x14ac:dyDescent="0.25">
      <c r="A42" s="16" t="s">
        <v>83</v>
      </c>
      <c r="B42" s="17"/>
      <c r="C42" s="3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22.5" x14ac:dyDescent="0.25">
      <c r="A43" s="16" t="s">
        <v>82</v>
      </c>
      <c r="B43" s="17"/>
      <c r="C43" s="3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 ht="22.5" x14ac:dyDescent="0.25">
      <c r="A44" s="16" t="s">
        <v>81</v>
      </c>
      <c r="B44" s="17"/>
      <c r="C44" s="3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ht="22.5" x14ac:dyDescent="0.25">
      <c r="A45" s="16" t="s">
        <v>80</v>
      </c>
      <c r="B45" s="17"/>
      <c r="C45" s="3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ht="22.5" x14ac:dyDescent="0.25">
      <c r="A46" s="16" t="s">
        <v>79</v>
      </c>
      <c r="B46" s="17"/>
      <c r="C46" s="3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ht="22.5" x14ac:dyDescent="0.25">
      <c r="A47" s="16" t="s">
        <v>78</v>
      </c>
      <c r="B47" s="17"/>
      <c r="C47" s="3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25">
      <c r="A48" s="15" t="s">
        <v>77</v>
      </c>
      <c r="B48" s="17"/>
      <c r="C48" s="35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5" ht="22.5" x14ac:dyDescent="0.25">
      <c r="A49" s="16" t="s">
        <v>76</v>
      </c>
      <c r="B49" s="17"/>
      <c r="C49" s="3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5" ht="22.5" x14ac:dyDescent="0.25">
      <c r="A50" s="16" t="s">
        <v>75</v>
      </c>
      <c r="B50" s="17"/>
      <c r="C50" s="3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5" ht="22.5" x14ac:dyDescent="0.25">
      <c r="A51" s="16" t="s">
        <v>74</v>
      </c>
      <c r="B51" s="17"/>
      <c r="C51" s="3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5" ht="22.5" x14ac:dyDescent="0.25">
      <c r="A52" s="16" t="s">
        <v>73</v>
      </c>
      <c r="B52" s="17"/>
      <c r="C52" s="3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5" ht="22.5" x14ac:dyDescent="0.25">
      <c r="A53" s="16" t="s">
        <v>72</v>
      </c>
      <c r="B53" s="17"/>
      <c r="C53" s="3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5" ht="22.5" x14ac:dyDescent="0.25">
      <c r="A54" s="16" t="s">
        <v>71</v>
      </c>
      <c r="B54" s="17"/>
      <c r="C54" s="3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5" ht="22.5" x14ac:dyDescent="0.25">
      <c r="A55" s="16" t="s">
        <v>70</v>
      </c>
      <c r="B55" s="17"/>
      <c r="C55" s="3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5" x14ac:dyDescent="0.25">
      <c r="A56" s="15" t="s">
        <v>25</v>
      </c>
      <c r="B56" s="18">
        <f t="shared" si="1"/>
        <v>0</v>
      </c>
      <c r="C56" s="24">
        <f>SUM(C57:C70)</f>
        <v>0</v>
      </c>
      <c r="D56" s="24">
        <f>SUM(D57:D70)</f>
        <v>0</v>
      </c>
      <c r="E56" s="24">
        <f t="shared" ref="E56:N56" si="4">SUM(E57:E70)</f>
        <v>0</v>
      </c>
      <c r="F56" s="24">
        <f t="shared" si="4"/>
        <v>0</v>
      </c>
      <c r="G56" s="24">
        <f t="shared" si="4"/>
        <v>0</v>
      </c>
      <c r="H56" s="24">
        <f t="shared" si="4"/>
        <v>0</v>
      </c>
      <c r="I56" s="24">
        <f t="shared" si="4"/>
        <v>0</v>
      </c>
      <c r="J56" s="24">
        <f t="shared" si="4"/>
        <v>0</v>
      </c>
      <c r="K56" s="24">
        <f t="shared" si="4"/>
        <v>0</v>
      </c>
      <c r="L56" s="24">
        <f t="shared" si="4"/>
        <v>0</v>
      </c>
      <c r="M56" s="24">
        <f t="shared" si="4"/>
        <v>0</v>
      </c>
      <c r="N56" s="24">
        <f t="shared" si="4"/>
        <v>0</v>
      </c>
      <c r="O56" s="24"/>
    </row>
    <row r="57" spans="1:15" x14ac:dyDescent="0.25">
      <c r="A57" s="16" t="s">
        <v>26</v>
      </c>
      <c r="B57" s="18">
        <f t="shared" si="1"/>
        <v>0</v>
      </c>
      <c r="C57" s="23"/>
      <c r="D57" s="23"/>
      <c r="E57" s="23"/>
      <c r="F57" s="23"/>
      <c r="G57" s="22"/>
      <c r="H57" s="22"/>
      <c r="I57" s="22"/>
      <c r="J57" s="22"/>
      <c r="K57" s="22"/>
      <c r="L57" s="24"/>
      <c r="M57" s="22"/>
      <c r="N57" s="22"/>
    </row>
    <row r="58" spans="1:15" ht="22.5" x14ac:dyDescent="0.25">
      <c r="A58" s="16" t="s">
        <v>27</v>
      </c>
      <c r="B58" s="18">
        <f t="shared" si="1"/>
        <v>0</v>
      </c>
      <c r="C58" s="23"/>
      <c r="D58" s="23"/>
      <c r="E58" s="23"/>
      <c r="F58" s="23"/>
      <c r="G58" s="23"/>
      <c r="H58" s="23"/>
      <c r="I58" s="23"/>
      <c r="J58" s="23"/>
      <c r="K58" s="23"/>
      <c r="L58" s="24"/>
      <c r="M58" s="23"/>
      <c r="N58" s="23"/>
    </row>
    <row r="59" spans="1:15" ht="22.5" x14ac:dyDescent="0.25">
      <c r="A59" s="16" t="s">
        <v>28</v>
      </c>
      <c r="B59" s="18">
        <f t="shared" si="1"/>
        <v>0</v>
      </c>
      <c r="C59" s="23"/>
      <c r="D59" s="23"/>
      <c r="E59" s="23"/>
      <c r="F59" s="23"/>
      <c r="G59" s="23"/>
      <c r="H59" s="23"/>
      <c r="I59" s="23"/>
      <c r="J59" s="23"/>
      <c r="K59" s="23"/>
      <c r="L59" s="24"/>
      <c r="M59" s="23"/>
      <c r="N59" s="23"/>
    </row>
    <row r="60" spans="1:15" ht="22.5" x14ac:dyDescent="0.25">
      <c r="A60" s="16" t="s">
        <v>29</v>
      </c>
      <c r="B60" s="18">
        <f t="shared" si="1"/>
        <v>0</v>
      </c>
      <c r="C60" s="23"/>
      <c r="D60" s="23"/>
      <c r="E60" s="23"/>
      <c r="F60" s="23"/>
      <c r="G60" s="23"/>
      <c r="H60" s="23"/>
      <c r="I60" s="23"/>
      <c r="J60" s="23"/>
      <c r="K60" s="23"/>
      <c r="L60" s="24"/>
      <c r="M60" s="23"/>
      <c r="N60" s="23"/>
    </row>
    <row r="61" spans="1:15" ht="22.5" x14ac:dyDescent="0.25">
      <c r="A61" s="16" t="s">
        <v>30</v>
      </c>
      <c r="B61" s="18">
        <f t="shared" si="1"/>
        <v>0</v>
      </c>
      <c r="C61" s="23"/>
      <c r="D61" s="23"/>
      <c r="E61" s="23"/>
      <c r="F61" s="23"/>
      <c r="G61" s="23"/>
      <c r="H61" s="23"/>
      <c r="I61" s="23"/>
      <c r="J61" s="23"/>
      <c r="K61" s="23"/>
      <c r="L61" s="24"/>
      <c r="M61" s="23"/>
      <c r="N61" s="23"/>
    </row>
    <row r="62" spans="1:15" x14ac:dyDescent="0.25">
      <c r="A62" s="16" t="s">
        <v>39</v>
      </c>
      <c r="B62" s="18">
        <f t="shared" si="1"/>
        <v>0</v>
      </c>
      <c r="C62" s="23"/>
      <c r="D62" s="23"/>
      <c r="E62" s="23"/>
      <c r="F62" s="23"/>
      <c r="G62" s="23"/>
      <c r="H62" s="23"/>
      <c r="I62" s="22"/>
      <c r="J62" s="22"/>
      <c r="K62" s="22"/>
      <c r="L62" s="24"/>
      <c r="M62" s="23"/>
      <c r="N62" s="23"/>
    </row>
    <row r="63" spans="1:15" x14ac:dyDescent="0.25">
      <c r="A63" s="16" t="s">
        <v>40</v>
      </c>
      <c r="B63" s="18">
        <f t="shared" si="1"/>
        <v>0</v>
      </c>
      <c r="C63" s="23"/>
      <c r="D63" s="23"/>
      <c r="E63" s="23"/>
      <c r="F63" s="23"/>
      <c r="G63" s="23"/>
      <c r="H63" s="23"/>
      <c r="I63" s="23"/>
      <c r="J63" s="23"/>
      <c r="K63" s="23"/>
      <c r="L63" s="24"/>
      <c r="M63" s="23"/>
      <c r="N63" s="23"/>
    </row>
    <row r="64" spans="1:15" x14ac:dyDescent="0.25">
      <c r="A64" s="16" t="s">
        <v>31</v>
      </c>
      <c r="B64" s="18">
        <f t="shared" si="1"/>
        <v>0</v>
      </c>
      <c r="C64" s="23"/>
      <c r="D64" s="23"/>
      <c r="E64" s="23"/>
      <c r="F64" s="23"/>
      <c r="G64" s="23"/>
      <c r="H64" s="23"/>
      <c r="I64" s="23"/>
      <c r="J64" s="23"/>
      <c r="K64" s="23"/>
      <c r="L64" s="24"/>
      <c r="M64" s="23"/>
      <c r="N64" s="23"/>
    </row>
    <row r="65" spans="1:14" ht="22.5" x14ac:dyDescent="0.25">
      <c r="A65" s="16" t="s">
        <v>41</v>
      </c>
      <c r="B65" s="18">
        <f t="shared" si="1"/>
        <v>0</v>
      </c>
      <c r="C65" s="23"/>
      <c r="D65" s="23"/>
      <c r="E65" s="23"/>
      <c r="F65" s="23"/>
      <c r="G65" s="23"/>
      <c r="H65" s="23"/>
      <c r="I65" s="23"/>
      <c r="J65" s="23"/>
      <c r="K65" s="23"/>
      <c r="L65" s="24"/>
      <c r="M65" s="23"/>
      <c r="N65" s="23"/>
    </row>
    <row r="66" spans="1:14" x14ac:dyDescent="0.25">
      <c r="A66" s="15" t="s">
        <v>108</v>
      </c>
      <c r="B66" s="17"/>
      <c r="C66" s="35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1:14" x14ac:dyDescent="0.25">
      <c r="A67" s="16" t="s">
        <v>107</v>
      </c>
      <c r="B67" s="17"/>
      <c r="C67" s="3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4" x14ac:dyDescent="0.25">
      <c r="A68" s="16" t="s">
        <v>106</v>
      </c>
      <c r="B68" s="17"/>
      <c r="C68" s="3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 ht="22.5" x14ac:dyDescent="0.25">
      <c r="A69" s="16" t="s">
        <v>105</v>
      </c>
      <c r="B69" s="17"/>
      <c r="C69" s="3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4" ht="33.75" x14ac:dyDescent="0.25">
      <c r="A70" s="16" t="s">
        <v>104</v>
      </c>
      <c r="B70" s="17"/>
      <c r="C70" s="3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22.5" x14ac:dyDescent="0.25">
      <c r="A71" s="15" t="s">
        <v>103</v>
      </c>
      <c r="B71" s="17"/>
      <c r="C71" s="35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4" x14ac:dyDescent="0.25">
      <c r="A72" s="16" t="s">
        <v>102</v>
      </c>
      <c r="B72" s="17"/>
      <c r="C72" s="3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4" ht="22.5" x14ac:dyDescent="0.25">
      <c r="A73" s="16" t="s">
        <v>101</v>
      </c>
      <c r="B73" s="17"/>
      <c r="C73" s="3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4" x14ac:dyDescent="0.25">
      <c r="A74" s="15" t="s">
        <v>100</v>
      </c>
      <c r="B74" s="17"/>
      <c r="C74" s="35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x14ac:dyDescent="0.25">
      <c r="A75" s="16" t="s">
        <v>99</v>
      </c>
      <c r="B75" s="17"/>
      <c r="C75" s="36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 x14ac:dyDescent="0.25">
      <c r="A76" s="16" t="s">
        <v>98</v>
      </c>
      <c r="B76" s="17"/>
      <c r="C76" s="3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ht="22.5" x14ac:dyDescent="0.25">
      <c r="A77" s="16" t="s">
        <v>97</v>
      </c>
      <c r="B77" s="17"/>
      <c r="C77" s="3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x14ac:dyDescent="0.25">
      <c r="A78" s="25" t="s">
        <v>66</v>
      </c>
      <c r="B78" s="26">
        <f>SUM(C78:N78)</f>
        <v>10337659.559999999</v>
      </c>
      <c r="C78" s="26">
        <f t="shared" ref="C78:K78" si="5">SUM(C14,C20,C30,C56)</f>
        <v>3094350.07</v>
      </c>
      <c r="D78" s="26">
        <f t="shared" si="5"/>
        <v>3342470.55</v>
      </c>
      <c r="E78" s="26">
        <f t="shared" si="5"/>
        <v>3900838.94</v>
      </c>
      <c r="F78" s="26">
        <f t="shared" si="5"/>
        <v>0</v>
      </c>
      <c r="G78" s="26">
        <f t="shared" si="5"/>
        <v>0</v>
      </c>
      <c r="H78" s="26">
        <f t="shared" si="5"/>
        <v>0</v>
      </c>
      <c r="I78" s="26">
        <f t="shared" si="5"/>
        <v>0</v>
      </c>
      <c r="J78" s="26">
        <f t="shared" si="5"/>
        <v>0</v>
      </c>
      <c r="K78" s="26">
        <f t="shared" si="5"/>
        <v>0</v>
      </c>
      <c r="L78" s="29">
        <f>SUM(L56,L30,L20,L14)</f>
        <v>0</v>
      </c>
      <c r="M78" s="29">
        <f>M56+M30+M20+M14</f>
        <v>0</v>
      </c>
      <c r="N78" s="29">
        <f>+N56+N30+N20+N14</f>
        <v>0</v>
      </c>
    </row>
    <row r="79" spans="1:14" x14ac:dyDescent="0.25">
      <c r="A79" s="37"/>
      <c r="B79" s="17"/>
      <c r="C79" s="3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 x14ac:dyDescent="0.25">
      <c r="A80" s="14" t="s">
        <v>86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</row>
    <row r="81" spans="1:14" x14ac:dyDescent="0.25">
      <c r="A81" s="15" t="s">
        <v>87</v>
      </c>
      <c r="B81" s="17"/>
      <c r="C81" s="35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ht="22.5" x14ac:dyDescent="0.25">
      <c r="A82" s="16" t="s">
        <v>88</v>
      </c>
      <c r="B82" s="17"/>
      <c r="C82" s="3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1:14" ht="22.5" x14ac:dyDescent="0.25">
      <c r="A83" s="16" t="s">
        <v>89</v>
      </c>
      <c r="B83" s="17"/>
      <c r="C83" s="3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x14ac:dyDescent="0.25">
      <c r="A84" s="15" t="s">
        <v>90</v>
      </c>
      <c r="B84" s="17"/>
      <c r="C84" s="35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 x14ac:dyDescent="0.25">
      <c r="A85" s="16" t="s">
        <v>91</v>
      </c>
      <c r="B85" s="17"/>
      <c r="C85" s="3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x14ac:dyDescent="0.25">
      <c r="A86" s="16" t="s">
        <v>92</v>
      </c>
      <c r="B86" s="17"/>
      <c r="C86" s="36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4" x14ac:dyDescent="0.25">
      <c r="A87" s="15" t="s">
        <v>93</v>
      </c>
      <c r="B87" s="17"/>
      <c r="C87" s="35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1:14" ht="22.5" x14ac:dyDescent="0.25">
      <c r="A88" s="16" t="s">
        <v>94</v>
      </c>
      <c r="B88" s="17"/>
      <c r="C88" s="3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4" x14ac:dyDescent="0.25">
      <c r="A89" s="39" t="s">
        <v>95</v>
      </c>
      <c r="B89" s="40">
        <f>B78</f>
        <v>10337659.559999999</v>
      </c>
      <c r="C89" s="40">
        <f t="shared" ref="C89:N89" si="6">C78</f>
        <v>3094350.07</v>
      </c>
      <c r="D89" s="40">
        <f t="shared" si="6"/>
        <v>3342470.55</v>
      </c>
      <c r="E89" s="40">
        <f t="shared" si="6"/>
        <v>3900838.94</v>
      </c>
      <c r="F89" s="40">
        <f t="shared" si="6"/>
        <v>0</v>
      </c>
      <c r="G89" s="40">
        <f t="shared" si="6"/>
        <v>0</v>
      </c>
      <c r="H89" s="40">
        <f t="shared" si="6"/>
        <v>0</v>
      </c>
      <c r="I89" s="40">
        <f t="shared" si="6"/>
        <v>0</v>
      </c>
      <c r="J89" s="40">
        <f t="shared" si="6"/>
        <v>0</v>
      </c>
      <c r="K89" s="40">
        <f t="shared" si="6"/>
        <v>0</v>
      </c>
      <c r="L89" s="40">
        <f t="shared" si="6"/>
        <v>0</v>
      </c>
      <c r="M89" s="40">
        <f t="shared" si="6"/>
        <v>0</v>
      </c>
      <c r="N89" s="40">
        <f t="shared" si="6"/>
        <v>0</v>
      </c>
    </row>
    <row r="90" spans="1:14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x14ac:dyDescent="0.25">
      <c r="A91" s="41" t="s">
        <v>96</v>
      </c>
      <c r="B91" s="42"/>
      <c r="C91" s="43"/>
      <c r="D91" s="43"/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1:14" ht="18.75" x14ac:dyDescent="0.3">
      <c r="A92" s="4" t="s">
        <v>51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1:14" x14ac:dyDescent="0.25">
      <c r="A93" s="8" t="s">
        <v>53</v>
      </c>
    </row>
    <row r="94" spans="1:14" x14ac:dyDescent="0.25">
      <c r="A94" s="8" t="s">
        <v>54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1:14" x14ac:dyDescent="0.25">
      <c r="A95" s="8" t="s">
        <v>52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4" x14ac:dyDescent="0.25">
      <c r="A96" s="8" t="s">
        <v>55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1:11" x14ac:dyDescent="0.25">
      <c r="A97" s="8" t="s">
        <v>56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1:11" x14ac:dyDescent="0.25">
      <c r="A98" s="8"/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1:11" x14ac:dyDescent="0.25">
      <c r="A99" s="8"/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1:11" x14ac:dyDescent="0.25">
      <c r="F100" s="17"/>
      <c r="G100" s="17"/>
      <c r="H100" s="17"/>
      <c r="I100" s="17"/>
      <c r="J100" s="17"/>
      <c r="K100" s="17"/>
    </row>
    <row r="101" spans="1:11" x14ac:dyDescent="0.25">
      <c r="A101" s="17"/>
      <c r="B101" s="17"/>
    </row>
    <row r="102" spans="1:11" x14ac:dyDescent="0.25">
      <c r="A102" s="17"/>
    </row>
    <row r="104" spans="1:11" x14ac:dyDescent="0.25">
      <c r="A104" s="17"/>
    </row>
    <row r="105" spans="1:11" x14ac:dyDescent="0.25">
      <c r="A105" s="17"/>
    </row>
  </sheetData>
  <mergeCells count="6">
    <mergeCell ref="D9:I9"/>
    <mergeCell ref="A1:K1"/>
    <mergeCell ref="A2:K2"/>
    <mergeCell ref="A6:M6"/>
    <mergeCell ref="A5:M5"/>
    <mergeCell ref="B8:K8"/>
  </mergeCells>
  <pageMargins left="0.70866141732283472" right="0.70866141732283472" top="0.74803149606299213" bottom="0.74803149606299213" header="0.31496062992125984" footer="0.31496062992125984"/>
  <pageSetup paperSize="5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ADMIN</cp:lastModifiedBy>
  <cp:lastPrinted>2021-04-05T19:45:11Z</cp:lastPrinted>
  <dcterms:created xsi:type="dcterms:W3CDTF">2018-04-17T18:57:16Z</dcterms:created>
  <dcterms:modified xsi:type="dcterms:W3CDTF">2021-10-08T13:14:49Z</dcterms:modified>
</cp:coreProperties>
</file>