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4\TRANSPARENCIA SEPTIEMBRE 2024\"/>
    </mc:Choice>
  </mc:AlternateContent>
  <bookViews>
    <workbookView minimized="1" xWindow="0" yWindow="0" windowWidth="20490" windowHeight="705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2" l="1"/>
  <c r="F38" i="2"/>
  <c r="G38" i="2"/>
  <c r="H38" i="2"/>
  <c r="I38" i="2"/>
  <c r="J38" i="2"/>
  <c r="K38" i="2"/>
  <c r="L38" i="2"/>
  <c r="M38" i="2"/>
  <c r="N38" i="2"/>
  <c r="O38" i="2" l="1"/>
  <c r="D38" i="1" l="1"/>
  <c r="D38" i="2" l="1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E12" i="2"/>
  <c r="D12" i="2"/>
  <c r="D85" i="1" l="1"/>
  <c r="D85" i="2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N85" i="2" l="1"/>
  <c r="Q85" i="2"/>
  <c r="M85" i="2"/>
  <c r="O85" i="2"/>
  <c r="P85" i="2"/>
  <c r="K85" i="2"/>
  <c r="J85" i="2"/>
  <c r="I85" i="2"/>
  <c r="L85" i="2"/>
  <c r="H85" i="2"/>
  <c r="G85" i="2"/>
  <c r="R54" i="2"/>
  <c r="R28" i="2"/>
  <c r="R18" i="2"/>
  <c r="R12" i="2"/>
  <c r="F85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<sst xmlns="http://schemas.openxmlformats.org/spreadsheetml/2006/main" count="194" uniqueCount="112">
  <si>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</si>
  <si>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</si>
  <si>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</si>
  <si>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</si>
  <si>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</si>
  <si>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</si>
  <si>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</si>
  <si>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</si>
  <si>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</si>
  <si>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</si>
  <si>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</si>
  <si>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</si>
  <si>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</si>
  <si>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</si>
  <si>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</si>
  <si>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</si>
  <si>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</si>
  <si>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</si>
  <si>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</si>
  <si>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</si>
  <si>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</si>
  <si>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</si>
  <si>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</si>
  <si>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</si>
  <si>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</si>
  <si>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</si>
  <si>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</si>
  <si>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</si>
  <si>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</si>
  <si>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</si>
  <si>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</si>
  <si>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</si>
  <si>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</si>
  <si>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</si>
  <si>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</si>
  <si>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</si>
  <si>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</si>
  <si>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</si>
  <si>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</si>
  <si>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</si>
  <si>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</si>
  <si>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</si>
  <si>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</si>
  <si>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</si>
  <si>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</si>
  <si>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</si>
  <si>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</si>
  <si>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</si>
  <si>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</si>
  <si>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</si>
  <si>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</si>
  <si>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</si>
  <si>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</si>
  <si>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</si>
  <si>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</si>
  <si>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</si>
  <si>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</si>
  <si>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</si>
  <si>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</si>
  <si>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</si>
  <si>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</si>
  <si>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</si>
  <si>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</si>
  <si>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</si>
  <si>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</si>
  <si>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</si>
  <si>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</si>
  <si>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</si>
  <si>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</si>
  <si>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</si>
  <si>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</si>
  <si>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</si>
  <si>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</si>
  <si>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</si>
  <si>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</si>
  <si>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</si>
  <si>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</si>
  <si>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</si>
  <si>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</si>
  <si>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</si>
  <si>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</si>
  <si>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</si>
  <si>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</si>
  <si>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</si>
  <si>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</si>
  <si>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</si>
  <si>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</si>
  <si>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</si>
  <si>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</si>
  <si>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</si>
  <si>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</si>
  <si>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</si>
  <si>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</si>
  <si>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</si>
  <si>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</si>
  <si>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</si>
  <si>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</si>
  <si>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</si>
  <si>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</si>
  <si>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</si>
  <si>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</si>
  <si>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</si>
  <si>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</si>
  <si>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</si>
  <si>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</si>
  <si>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</si>
  <si>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</si>
  <si>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2024</t>
  </si>
  <si>
    <t>AL 31 DE ENERO DEL AÑO 2024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</si>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</sst>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83" workbookViewId="0">
      <selection activeCell="C14" sqref="C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108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50081308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37812050</v>
      </c>
      <c r="E13" s="44"/>
      <c r="F13" s="5"/>
    </row>
    <row r="14" spans="2:16" x14ac:dyDescent="0.25">
      <c r="C14" s="4" t="s">
        <v>3</v>
      </c>
      <c r="D14" s="32">
        <v>7997050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4272208</v>
      </c>
      <c r="E17" s="44"/>
      <c r="F17" s="5"/>
    </row>
    <row r="18" spans="3:6" x14ac:dyDescent="0.25">
      <c r="C18" s="3" t="s">
        <v>7</v>
      </c>
      <c r="D18" s="34">
        <f>SUM(D19:D27)</f>
        <v>11652241</v>
      </c>
      <c r="E18" s="45">
        <f>SUM(E19:E27)</f>
        <v>0</v>
      </c>
      <c r="F18" s="5"/>
    </row>
    <row r="19" spans="3:6" x14ac:dyDescent="0.25">
      <c r="C19" s="4" t="s">
        <v>8</v>
      </c>
      <c r="D19" s="32">
        <v>2800000</v>
      </c>
      <c r="E19" s="44"/>
      <c r="F19" s="5"/>
    </row>
    <row r="20" spans="3:6" x14ac:dyDescent="0.25">
      <c r="C20" s="4" t="s">
        <v>9</v>
      </c>
      <c r="D20" s="32"/>
      <c r="E20" s="44"/>
      <c r="F20" s="5"/>
    </row>
    <row r="21" spans="3:6" x14ac:dyDescent="0.25">
      <c r="C21" s="4" t="s">
        <v>10</v>
      </c>
      <c r="D21" s="32">
        <v>2800000</v>
      </c>
      <c r="E21" s="44"/>
      <c r="F21" s="5"/>
    </row>
    <row r="22" spans="3:6" x14ac:dyDescent="0.25">
      <c r="C22" s="4" t="s">
        <v>11</v>
      </c>
      <c r="D22" s="32">
        <v>380000</v>
      </c>
      <c r="E22" s="44"/>
      <c r="F22" s="5"/>
    </row>
    <row r="23" spans="3:6" x14ac:dyDescent="0.25">
      <c r="C23" s="4" t="s">
        <v>12</v>
      </c>
      <c r="D23" s="32">
        <v>2780241</v>
      </c>
      <c r="E23" s="44"/>
    </row>
    <row r="24" spans="3:6" x14ac:dyDescent="0.25">
      <c r="C24" s="4" t="s">
        <v>13</v>
      </c>
      <c r="D24" s="32">
        <v>520000</v>
      </c>
      <c r="E24" s="44"/>
    </row>
    <row r="25" spans="3:6" x14ac:dyDescent="0.25">
      <c r="C25" s="4" t="s">
        <v>14</v>
      </c>
      <c r="D25" s="32">
        <v>540000</v>
      </c>
      <c r="E25" s="44"/>
    </row>
    <row r="26" spans="3:6" x14ac:dyDescent="0.25">
      <c r="C26" s="4" t="s">
        <v>15</v>
      </c>
      <c r="D26" s="32">
        <v>1172000</v>
      </c>
      <c r="E26" s="44"/>
    </row>
    <row r="27" spans="3:6" x14ac:dyDescent="0.25">
      <c r="C27" s="4" t="s">
        <v>16</v>
      </c>
      <c r="D27" s="32">
        <v>660000</v>
      </c>
      <c r="E27" s="44"/>
    </row>
    <row r="28" spans="3:6" x14ac:dyDescent="0.25">
      <c r="C28" s="3" t="s">
        <v>17</v>
      </c>
      <c r="D28" s="34">
        <f>SUM(D29:D37)</f>
        <v>3713200</v>
      </c>
      <c r="E28" s="45">
        <f>SUM(E29:E37)</f>
        <v>0</v>
      </c>
    </row>
    <row r="29" spans="3:6" x14ac:dyDescent="0.25">
      <c r="C29" s="4" t="s">
        <v>18</v>
      </c>
      <c r="D29" s="32">
        <v>210100</v>
      </c>
      <c r="E29" s="44"/>
    </row>
    <row r="30" spans="3:6" x14ac:dyDescent="0.25">
      <c r="C30" s="4" t="s">
        <v>19</v>
      </c>
      <c r="D30" s="32">
        <v>100000</v>
      </c>
      <c r="E30" s="44"/>
    </row>
    <row r="31" spans="3:6" x14ac:dyDescent="0.25">
      <c r="C31" s="4" t="s">
        <v>20</v>
      </c>
      <c r="D31" s="32">
        <v>420000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160000</v>
      </c>
      <c r="E33" s="44"/>
    </row>
    <row r="34" spans="3:5" x14ac:dyDescent="0.25">
      <c r="C34" s="4" t="s">
        <v>23</v>
      </c>
      <c r="D34" s="32">
        <v>153000</v>
      </c>
      <c r="E34" s="44"/>
    </row>
    <row r="35" spans="3:5" x14ac:dyDescent="0.25">
      <c r="C35" s="4" t="s">
        <v>24</v>
      </c>
      <c r="D35" s="32">
        <v>1790100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880000</v>
      </c>
      <c r="E37" s="44"/>
    </row>
    <row r="38" spans="3:5" x14ac:dyDescent="0.25">
      <c r="C38" s="3" t="s">
        <v>27</v>
      </c>
      <c r="D38" s="34">
        <f>+D39</f>
        <v>170000</v>
      </c>
      <c r="E38" s="44"/>
    </row>
    <row r="39" spans="3:5" x14ac:dyDescent="0.25">
      <c r="C39" s="4" t="s">
        <v>28</v>
      </c>
      <c r="D39" s="32">
        <v>170000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/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3783251</v>
      </c>
      <c r="E54" s="45">
        <f>SUM(E55:E63)</f>
        <v>0</v>
      </c>
    </row>
    <row r="55" spans="3:5" x14ac:dyDescent="0.25">
      <c r="C55" s="4" t="s">
        <v>44</v>
      </c>
      <c r="D55" s="32">
        <v>500000</v>
      </c>
      <c r="E55" s="44"/>
    </row>
    <row r="56" spans="3:5" x14ac:dyDescent="0.25">
      <c r="C56" s="4" t="s">
        <v>45</v>
      </c>
      <c r="D56" s="32"/>
      <c r="E56" s="44"/>
    </row>
    <row r="57" spans="3:5" x14ac:dyDescent="0.25">
      <c r="C57" s="4" t="s">
        <v>46</v>
      </c>
      <c r="D57" s="32">
        <v>2000000</v>
      </c>
      <c r="E57" s="44"/>
    </row>
    <row r="58" spans="3:5" x14ac:dyDescent="0.25">
      <c r="C58" s="4" t="s">
        <v>47</v>
      </c>
      <c r="D58" s="32">
        <v>1091251</v>
      </c>
      <c r="E58" s="44"/>
    </row>
    <row r="59" spans="3:5" x14ac:dyDescent="0.25">
      <c r="C59" s="4" t="s">
        <v>48</v>
      </c>
      <c r="D59" s="32">
        <v>152000</v>
      </c>
      <c r="E59" s="44"/>
    </row>
    <row r="60" spans="3:5" x14ac:dyDescent="0.25">
      <c r="C60" s="4" t="s">
        <v>49</v>
      </c>
      <c r="D60" s="32">
        <v>40000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/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100000</v>
      </c>
      <c r="E64" s="46">
        <f>+E65</f>
        <v>0</v>
      </c>
    </row>
    <row r="65" spans="3:5" x14ac:dyDescent="0.25">
      <c r="C65" s="4" t="s">
        <v>54</v>
      </c>
      <c r="D65" s="32">
        <v>100000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69500000</v>
      </c>
      <c r="E85" s="51">
        <f>+E54+E28+E18+E12+E64</f>
        <v>0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2"/>
  <sheetViews>
    <sheetView showGridLines="0" tabSelected="1" topLeftCell="D66" workbookViewId="0">
      <selection activeCell="P58" sqref="P58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1" t="s">
        <v>98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3:19" ht="21" customHeight="1" x14ac:dyDescent="0.25">
      <c r="C4" s="73" t="s">
        <v>99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3:19" ht="15.75" x14ac:dyDescent="0.25">
      <c r="C5" s="63" t="s">
        <v>107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75" t="s">
        <v>66</v>
      </c>
      <c r="D9" s="76" t="s">
        <v>94</v>
      </c>
      <c r="E9" s="76" t="s">
        <v>93</v>
      </c>
      <c r="F9" s="68" t="s">
        <v>91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3:19" x14ac:dyDescent="0.25">
      <c r="C10" s="75"/>
      <c r="D10" s="77"/>
      <c r="E10" s="77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50081308</v>
      </c>
      <c r="E12" s="31">
        <f>SUM(E13:E17)</f>
        <v>0</v>
      </c>
      <c r="F12" s="22">
        <f>+F13+F14+F15+F16+F17</f>
        <v>2781437.95</v>
      </c>
      <c r="G12" s="22">
        <f t="shared" ref="G12:Q12" si="0">+G13+G14+G15+G16+G17</f>
        <v>2801462.57</v>
      </c>
      <c r="H12" s="22">
        <f t="shared" si="0"/>
        <v>2735944.94</v>
      </c>
      <c r="I12" s="22">
        <f t="shared" si="0"/>
        <v>2727871.14</v>
      </c>
      <c r="J12" s="22">
        <f t="shared" si="0"/>
        <v>5068136.71</v>
      </c>
      <c r="K12" s="22">
        <f t="shared" si="0"/>
        <v>2820143.14</v>
      </c>
      <c r="L12" s="22">
        <f t="shared" si="0"/>
        <v>2877638.58</v>
      </c>
      <c r="M12" s="22">
        <f t="shared" si="0"/>
        <v>3579984.0100000002</v>
      </c>
      <c r="N12" s="22">
        <f t="shared" si="0"/>
        <v>3346264.27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28738883.310000002</v>
      </c>
    </row>
    <row r="13" spans="3:19" x14ac:dyDescent="0.25">
      <c r="C13" s="4" t="s">
        <v>2</v>
      </c>
      <c r="D13" s="32">
        <v>37812050</v>
      </c>
      <c r="E13" s="32"/>
      <c r="F13" s="17">
        <v>2322850</v>
      </c>
      <c r="G13" s="18">
        <v>2342231.63</v>
      </c>
      <c r="H13" s="18">
        <v>2282850</v>
      </c>
      <c r="I13" s="18">
        <v>2275850</v>
      </c>
      <c r="J13" s="18">
        <v>2456569.89</v>
      </c>
      <c r="K13" s="18">
        <v>2355850</v>
      </c>
      <c r="L13" s="18">
        <v>2405850</v>
      </c>
      <c r="M13" s="18">
        <v>2441078.4300000002</v>
      </c>
      <c r="N13" s="18">
        <v>2810850</v>
      </c>
      <c r="O13" s="18"/>
      <c r="P13" s="18"/>
      <c r="Q13" s="18"/>
      <c r="R13" s="21"/>
    </row>
    <row r="14" spans="3:19" x14ac:dyDescent="0.25">
      <c r="C14" s="4" t="s">
        <v>3</v>
      </c>
      <c r="D14" s="32">
        <v>7997050</v>
      </c>
      <c r="E14" s="32"/>
      <c r="F14" s="19">
        <v>110000</v>
      </c>
      <c r="G14" s="19">
        <v>110000</v>
      </c>
      <c r="H14" s="19">
        <v>110000</v>
      </c>
      <c r="I14" s="19">
        <v>110000</v>
      </c>
      <c r="J14" s="19">
        <v>2260341.6800000002</v>
      </c>
      <c r="K14" s="20">
        <v>110000</v>
      </c>
      <c r="L14" s="20">
        <v>110000</v>
      </c>
      <c r="M14" s="20">
        <v>776350</v>
      </c>
      <c r="N14" s="20">
        <v>130000</v>
      </c>
      <c r="O14" s="20"/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4272208</v>
      </c>
      <c r="E17" s="32"/>
      <c r="F17" s="19">
        <v>348587.95</v>
      </c>
      <c r="G17" s="19">
        <v>349230.94</v>
      </c>
      <c r="H17" s="20">
        <v>343094.94</v>
      </c>
      <c r="I17" s="20">
        <v>342021.14</v>
      </c>
      <c r="J17" s="20">
        <v>351225.14</v>
      </c>
      <c r="K17" s="20">
        <v>354293.14</v>
      </c>
      <c r="L17" s="20">
        <v>361788.58</v>
      </c>
      <c r="M17" s="20">
        <v>362555.58</v>
      </c>
      <c r="N17" s="20">
        <v>405414.27</v>
      </c>
      <c r="O17" s="20"/>
      <c r="P17" s="20"/>
      <c r="Q17" s="20"/>
      <c r="R17" s="21"/>
    </row>
    <row r="18" spans="3:18" x14ac:dyDescent="0.25">
      <c r="C18" s="3" t="s">
        <v>7</v>
      </c>
      <c r="D18" s="34">
        <f>SUM(D19:D27)</f>
        <v>11652241</v>
      </c>
      <c r="E18" s="34">
        <f>SUM(E19:E27)</f>
        <v>0</v>
      </c>
      <c r="F18" s="22">
        <f>+F19+F20+F21+F22+F23+F24+F25+F26+F27</f>
        <v>0</v>
      </c>
      <c r="G18" s="22">
        <f t="shared" ref="G18:Q18" si="1">+G19+G20+G21+G22+G23+G24+G25+G26+G27</f>
        <v>532945.91999999993</v>
      </c>
      <c r="H18" s="22">
        <f t="shared" si="1"/>
        <v>355712.12000000005</v>
      </c>
      <c r="I18" s="22">
        <f t="shared" si="1"/>
        <v>667356.71</v>
      </c>
      <c r="J18" s="22">
        <f t="shared" si="1"/>
        <v>929297.78</v>
      </c>
      <c r="K18" s="22">
        <f t="shared" si="1"/>
        <v>679762.96</v>
      </c>
      <c r="L18" s="22">
        <f t="shared" si="1"/>
        <v>1983621.84</v>
      </c>
      <c r="M18" s="22">
        <f t="shared" si="1"/>
        <v>959423.13</v>
      </c>
      <c r="N18" s="22">
        <f t="shared" si="1"/>
        <v>1221046.0900000001</v>
      </c>
      <c r="O18" s="22">
        <f t="shared" si="1"/>
        <v>0</v>
      </c>
      <c r="P18" s="22">
        <f t="shared" si="1"/>
        <v>0</v>
      </c>
      <c r="Q18" s="22">
        <f t="shared" si="1"/>
        <v>0</v>
      </c>
      <c r="R18" s="22">
        <f t="shared" ref="R18:R54" si="2">+F18+G18+H18+I18+J18+K18+L18+M18+N18+O18+P18+Q18</f>
        <v>7329166.5499999998</v>
      </c>
    </row>
    <row r="19" spans="3:18" x14ac:dyDescent="0.25">
      <c r="C19" s="4" t="s">
        <v>8</v>
      </c>
      <c r="D19" s="32">
        <v>2800000</v>
      </c>
      <c r="E19" s="32"/>
      <c r="F19" s="19"/>
      <c r="G19" s="20">
        <v>271802.21000000002</v>
      </c>
      <c r="H19" s="20">
        <v>199010.48</v>
      </c>
      <c r="I19" s="20">
        <v>196531.67</v>
      </c>
      <c r="J19" s="20">
        <v>320547.48</v>
      </c>
      <c r="K19" s="20">
        <v>201447.76</v>
      </c>
      <c r="L19" s="20">
        <v>206339.31</v>
      </c>
      <c r="M19" s="20">
        <v>212888.36</v>
      </c>
      <c r="N19" s="20">
        <v>208009.45</v>
      </c>
      <c r="O19" s="20"/>
      <c r="P19" s="20"/>
      <c r="Q19" s="20"/>
      <c r="R19" s="22"/>
    </row>
    <row r="20" spans="3:18" x14ac:dyDescent="0.25">
      <c r="C20" s="4" t="s">
        <v>9</v>
      </c>
      <c r="D20" s="32"/>
      <c r="E20" s="32"/>
      <c r="F20" s="19"/>
      <c r="G20" s="19"/>
      <c r="H20" s="19"/>
      <c r="I20" s="19"/>
      <c r="J20" s="19"/>
      <c r="K20" s="19">
        <v>8850</v>
      </c>
      <c r="L20" s="20">
        <v>65844</v>
      </c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2800000</v>
      </c>
      <c r="E21" s="33"/>
      <c r="F21" s="19"/>
      <c r="G21" s="20">
        <v>86100</v>
      </c>
      <c r="H21" s="20"/>
      <c r="I21" s="20">
        <v>164044.32</v>
      </c>
      <c r="J21" s="20"/>
      <c r="K21" s="20">
        <v>152250</v>
      </c>
      <c r="L21" s="20">
        <v>683150</v>
      </c>
      <c r="M21" s="20"/>
      <c r="N21" s="20">
        <v>524800</v>
      </c>
      <c r="O21" s="20"/>
      <c r="P21" s="20"/>
      <c r="Q21" s="20"/>
      <c r="R21" s="22"/>
    </row>
    <row r="22" spans="3:18" x14ac:dyDescent="0.25">
      <c r="C22" s="4" t="s">
        <v>11</v>
      </c>
      <c r="D22" s="32">
        <v>380000</v>
      </c>
      <c r="E22" s="32"/>
      <c r="F22" s="19"/>
      <c r="G22" s="20"/>
      <c r="H22" s="20"/>
      <c r="I22" s="20"/>
      <c r="J22" s="20"/>
      <c r="K22" s="20"/>
      <c r="L22" s="20">
        <v>94272.6</v>
      </c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2780241</v>
      </c>
      <c r="E23" s="33"/>
      <c r="F23" s="19"/>
      <c r="G23" s="20">
        <v>157112.28</v>
      </c>
      <c r="H23" s="20">
        <v>97912.18</v>
      </c>
      <c r="I23" s="20"/>
      <c r="J23" s="20">
        <v>570801</v>
      </c>
      <c r="K23" s="20">
        <v>251964.2</v>
      </c>
      <c r="L23" s="20">
        <v>657493.55000000005</v>
      </c>
      <c r="M23" s="20">
        <v>586952.31000000006</v>
      </c>
      <c r="N23" s="20">
        <v>31364.400000000001</v>
      </c>
      <c r="O23" s="20"/>
      <c r="P23" s="20"/>
      <c r="Q23" s="20"/>
      <c r="R23" s="21"/>
    </row>
    <row r="24" spans="3:18" x14ac:dyDescent="0.25">
      <c r="C24" s="4" t="s">
        <v>13</v>
      </c>
      <c r="D24" s="32">
        <v>520000</v>
      </c>
      <c r="E24" s="32"/>
      <c r="F24" s="19"/>
      <c r="G24" s="20">
        <v>2591.4299999999998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</row>
    <row r="25" spans="3:18" x14ac:dyDescent="0.25">
      <c r="C25" s="4" t="s">
        <v>14</v>
      </c>
      <c r="D25" s="32">
        <v>540000</v>
      </c>
      <c r="E25" s="32"/>
      <c r="F25" s="19"/>
      <c r="G25" s="20"/>
      <c r="H25" s="20"/>
      <c r="I25" s="20">
        <v>276100.71999999997</v>
      </c>
      <c r="J25" s="20">
        <v>37949.300000000003</v>
      </c>
      <c r="K25" s="20"/>
      <c r="L25" s="20">
        <v>197798.68</v>
      </c>
      <c r="M25" s="20">
        <v>156582.46</v>
      </c>
      <c r="N25" s="20">
        <v>256860.68</v>
      </c>
      <c r="O25" s="20"/>
      <c r="P25" s="23"/>
      <c r="Q25" s="20"/>
      <c r="R25" s="21"/>
    </row>
    <row r="26" spans="3:18" x14ac:dyDescent="0.25">
      <c r="C26" s="4" t="s">
        <v>15</v>
      </c>
      <c r="D26" s="32">
        <v>1172000</v>
      </c>
      <c r="E26" s="33"/>
      <c r="F26" s="19"/>
      <c r="G26" s="19"/>
      <c r="H26" s="19">
        <v>58789.46</v>
      </c>
      <c r="I26" s="19"/>
      <c r="J26" s="19"/>
      <c r="K26" s="19"/>
      <c r="L26" s="20"/>
      <c r="M26" s="19">
        <v>3000</v>
      </c>
      <c r="N26" s="19"/>
      <c r="O26" s="20"/>
      <c r="Q26" s="19"/>
      <c r="R26" s="21"/>
    </row>
    <row r="27" spans="3:18" x14ac:dyDescent="0.25">
      <c r="C27" s="4" t="s">
        <v>16</v>
      </c>
      <c r="D27" s="32">
        <v>660000</v>
      </c>
      <c r="E27" s="33"/>
      <c r="F27" s="19"/>
      <c r="G27" s="19">
        <v>15340</v>
      </c>
      <c r="H27" s="19"/>
      <c r="I27" s="19">
        <v>30680</v>
      </c>
      <c r="J27" s="19"/>
      <c r="K27" s="19">
        <v>65251</v>
      </c>
      <c r="L27" s="20">
        <v>78723.7</v>
      </c>
      <c r="M27" s="19"/>
      <c r="N27" s="19">
        <v>200011.56</v>
      </c>
      <c r="O27" s="20"/>
      <c r="P27" s="19"/>
      <c r="Q27" s="20"/>
      <c r="R27" s="21"/>
    </row>
    <row r="28" spans="3:18" x14ac:dyDescent="0.25">
      <c r="C28" s="3" t="s">
        <v>17</v>
      </c>
      <c r="D28" s="34">
        <f>SUM(D29:D37)</f>
        <v>3713200</v>
      </c>
      <c r="E28" s="34">
        <f>SUM(E29:E37)</f>
        <v>0</v>
      </c>
      <c r="F28" s="22">
        <f>+F29+F30+F31+F32+F33+F34+F35+F36+F37</f>
        <v>0</v>
      </c>
      <c r="G28" s="22">
        <f t="shared" ref="G28:Q28" si="3">+G29+G30+G31+G32+G33+G34+G35+G36+G37</f>
        <v>0</v>
      </c>
      <c r="H28" s="22">
        <f t="shared" si="3"/>
        <v>0</v>
      </c>
      <c r="I28" s="22">
        <f t="shared" si="3"/>
        <v>239711.5</v>
      </c>
      <c r="J28" s="22">
        <f t="shared" si="3"/>
        <v>312000</v>
      </c>
      <c r="K28" s="22">
        <f t="shared" si="3"/>
        <v>244637.59999999998</v>
      </c>
      <c r="L28" s="22">
        <f t="shared" si="3"/>
        <v>544011.67999999993</v>
      </c>
      <c r="M28" s="22">
        <f t="shared" si="3"/>
        <v>16402</v>
      </c>
      <c r="N28" s="22">
        <f t="shared" si="3"/>
        <v>210658.82</v>
      </c>
      <c r="O28" s="22">
        <f t="shared" si="3"/>
        <v>0</v>
      </c>
      <c r="P28" s="22">
        <f t="shared" si="3"/>
        <v>0</v>
      </c>
      <c r="Q28" s="22">
        <f t="shared" si="3"/>
        <v>0</v>
      </c>
      <c r="R28" s="22">
        <f t="shared" si="2"/>
        <v>1567421.5999999999</v>
      </c>
    </row>
    <row r="29" spans="3:18" x14ac:dyDescent="0.25">
      <c r="C29" s="4" t="s">
        <v>18</v>
      </c>
      <c r="D29" s="32">
        <v>210100</v>
      </c>
      <c r="E29" s="33"/>
      <c r="F29" s="19"/>
      <c r="G29" s="20"/>
      <c r="H29" s="20"/>
      <c r="I29" s="20">
        <v>116433.36</v>
      </c>
      <c r="J29" s="20"/>
      <c r="K29" s="20"/>
      <c r="L29" s="20"/>
      <c r="M29" s="20"/>
      <c r="N29" s="20">
        <v>101039.18</v>
      </c>
      <c r="O29" s="20"/>
      <c r="P29" s="20"/>
      <c r="Q29" s="20"/>
      <c r="R29" s="21"/>
    </row>
    <row r="30" spans="3:18" x14ac:dyDescent="0.25">
      <c r="C30" s="4" t="s">
        <v>19</v>
      </c>
      <c r="D30" s="32">
        <v>100000</v>
      </c>
      <c r="E30" s="33"/>
      <c r="F30" s="19"/>
      <c r="G30" s="19"/>
      <c r="H30" s="19"/>
      <c r="I30" s="19"/>
      <c r="J30" s="19"/>
      <c r="K30" s="19">
        <v>35400</v>
      </c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420000</v>
      </c>
      <c r="E31" s="33"/>
      <c r="F31" s="19"/>
      <c r="G31" s="20"/>
      <c r="H31" s="20"/>
      <c r="I31" s="20">
        <v>57257.14</v>
      </c>
      <c r="J31" s="20"/>
      <c r="K31" s="20">
        <v>75107</v>
      </c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Q32" s="19"/>
      <c r="R32" s="21"/>
    </row>
    <row r="33" spans="3:18" x14ac:dyDescent="0.25">
      <c r="C33" s="4" t="s">
        <v>22</v>
      </c>
      <c r="D33" s="32">
        <v>160000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1"/>
    </row>
    <row r="34" spans="3:18" x14ac:dyDescent="0.25">
      <c r="C34" s="4" t="s">
        <v>23</v>
      </c>
      <c r="D34" s="32">
        <v>153000</v>
      </c>
      <c r="E34" s="33"/>
      <c r="F34" s="19"/>
      <c r="G34" s="19"/>
      <c r="H34" s="19"/>
      <c r="I34" s="19"/>
      <c r="J34" s="19"/>
      <c r="K34" s="19"/>
      <c r="L34" s="19">
        <v>33102.78</v>
      </c>
      <c r="M34" s="19"/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1790100</v>
      </c>
      <c r="E35" s="33"/>
      <c r="F35" s="19"/>
      <c r="G35" s="19"/>
      <c r="H35" s="19"/>
      <c r="I35" s="20"/>
      <c r="J35" s="20">
        <v>312000</v>
      </c>
      <c r="K35" s="20">
        <v>8125.48</v>
      </c>
      <c r="L35" s="20">
        <v>163972.79999999999</v>
      </c>
      <c r="M35" s="20"/>
      <c r="N35" s="20"/>
      <c r="O35" s="20"/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880000</v>
      </c>
      <c r="E37" s="33"/>
      <c r="F37" s="19"/>
      <c r="G37" s="20"/>
      <c r="H37" s="20"/>
      <c r="I37" s="20">
        <v>66021</v>
      </c>
      <c r="J37" s="20"/>
      <c r="K37" s="20">
        <v>126005.12</v>
      </c>
      <c r="L37" s="20">
        <v>346936.1</v>
      </c>
      <c r="M37" s="20">
        <v>16402</v>
      </c>
      <c r="N37" s="20">
        <v>109619.64</v>
      </c>
      <c r="O37" s="20"/>
      <c r="P37" s="20"/>
      <c r="Q37" s="20"/>
      <c r="R37" s="22"/>
    </row>
    <row r="38" spans="3:18" x14ac:dyDescent="0.25">
      <c r="C38" s="3" t="s">
        <v>27</v>
      </c>
      <c r="D38" s="34">
        <f>+D39</f>
        <v>170000</v>
      </c>
      <c r="E38" s="49">
        <f t="shared" ref="E38:F38" si="4">+E39</f>
        <v>0</v>
      </c>
      <c r="F38" s="49">
        <f t="shared" si="4"/>
        <v>0</v>
      </c>
      <c r="G38" s="49">
        <f t="shared" ref="G38" si="5">+G39</f>
        <v>0</v>
      </c>
      <c r="H38" s="49">
        <f t="shared" ref="H38:I38" si="6">+H39</f>
        <v>0</v>
      </c>
      <c r="I38" s="49">
        <f t="shared" si="6"/>
        <v>0</v>
      </c>
      <c r="J38" s="49">
        <f t="shared" ref="J38" si="7">+J39</f>
        <v>0</v>
      </c>
      <c r="K38" s="49">
        <f t="shared" ref="K38:L38" si="8">+K39</f>
        <v>0</v>
      </c>
      <c r="L38" s="49">
        <f t="shared" si="8"/>
        <v>0</v>
      </c>
      <c r="M38" s="49">
        <f t="shared" ref="M38:N38" si="9">+M39</f>
        <v>89859</v>
      </c>
      <c r="N38" s="49">
        <f t="shared" si="9"/>
        <v>0</v>
      </c>
      <c r="O38" s="49">
        <f>+O39</f>
        <v>0</v>
      </c>
      <c r="P38" s="49">
        <f>+P39</f>
        <v>0</v>
      </c>
      <c r="R38" s="22">
        <f t="shared" si="2"/>
        <v>89859</v>
      </c>
    </row>
    <row r="39" spans="3:18" x14ac:dyDescent="0.25">
      <c r="C39" s="4" t="s">
        <v>28</v>
      </c>
      <c r="D39" s="32">
        <v>170000</v>
      </c>
      <c r="E39" s="33"/>
      <c r="F39" s="24"/>
      <c r="G39" s="25"/>
      <c r="H39" s="25"/>
      <c r="I39" s="25"/>
      <c r="J39" s="25"/>
      <c r="K39" s="25"/>
      <c r="L39" s="25"/>
      <c r="M39" s="25">
        <v>89859</v>
      </c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/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SUM(D55:D63)</f>
        <v>3783251</v>
      </c>
      <c r="E54" s="34">
        <f>SUM(E55:E63)</f>
        <v>0</v>
      </c>
      <c r="F54" s="21">
        <f>+F55+F56+F57+F58+F59+F60+F61+F62+F63</f>
        <v>0</v>
      </c>
      <c r="G54" s="21">
        <f t="shared" ref="G54:Q54" si="10">+G55+G56+G57+G58+G59+G60+G61+G62+G63</f>
        <v>37800</v>
      </c>
      <c r="H54" s="21">
        <f t="shared" si="10"/>
        <v>0</v>
      </c>
      <c r="I54" s="22">
        <f t="shared" si="10"/>
        <v>0</v>
      </c>
      <c r="J54" s="22">
        <f t="shared" si="10"/>
        <v>0</v>
      </c>
      <c r="K54" s="22">
        <f t="shared" si="10"/>
        <v>0</v>
      </c>
      <c r="L54" s="22">
        <f t="shared" si="10"/>
        <v>0</v>
      </c>
      <c r="M54" s="22">
        <f t="shared" si="10"/>
        <v>247886.49</v>
      </c>
      <c r="N54" s="22">
        <f t="shared" si="10"/>
        <v>100124.42000000001</v>
      </c>
      <c r="O54" s="22">
        <f t="shared" si="10"/>
        <v>0</v>
      </c>
      <c r="P54" s="22">
        <f t="shared" si="10"/>
        <v>0</v>
      </c>
      <c r="Q54" s="22">
        <f t="shared" si="10"/>
        <v>0</v>
      </c>
      <c r="R54" s="22">
        <f t="shared" si="2"/>
        <v>385810.91000000003</v>
      </c>
    </row>
    <row r="55" spans="3:18" x14ac:dyDescent="0.25">
      <c r="C55" s="4" t="s">
        <v>44</v>
      </c>
      <c r="D55" s="32">
        <v>500000</v>
      </c>
      <c r="E55" s="33"/>
      <c r="F55" s="19"/>
      <c r="G55" s="19"/>
      <c r="H55" s="19"/>
      <c r="I55" s="19"/>
      <c r="J55" s="20"/>
      <c r="K55" s="20"/>
      <c r="L55" s="20"/>
      <c r="M55" s="20">
        <v>247886.49</v>
      </c>
      <c r="N55" s="20">
        <v>45334.66</v>
      </c>
      <c r="O55" s="26"/>
      <c r="P55" s="20"/>
      <c r="Q55" s="20"/>
      <c r="R55" s="21"/>
    </row>
    <row r="56" spans="3:18" x14ac:dyDescent="0.25">
      <c r="C56" s="4" t="s">
        <v>45</v>
      </c>
      <c r="D56" s="32"/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2000000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1091251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152000</v>
      </c>
      <c r="E59" s="33"/>
      <c r="F59" s="19"/>
      <c r="G59" s="19">
        <v>37800</v>
      </c>
      <c r="H59" s="19"/>
      <c r="I59" s="19"/>
      <c r="J59" s="19"/>
      <c r="K59" s="19"/>
      <c r="L59" s="19"/>
      <c r="M59" s="19"/>
      <c r="N59" s="19">
        <v>54789.760000000002</v>
      </c>
      <c r="O59" s="26"/>
      <c r="P59" s="19"/>
      <c r="Q59" s="19"/>
      <c r="R59" s="21"/>
    </row>
    <row r="60" spans="3:18" x14ac:dyDescent="0.25">
      <c r="C60" s="4" t="s">
        <v>49</v>
      </c>
      <c r="D60" s="32">
        <v>40000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/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100000</v>
      </c>
      <c r="E64" s="35">
        <f>+E65</f>
        <v>0</v>
      </c>
      <c r="F64" s="27"/>
      <c r="G64" s="25"/>
      <c r="H64" s="25"/>
      <c r="I64" s="25"/>
      <c r="J64" s="48">
        <f>+J65</f>
        <v>0</v>
      </c>
      <c r="K64" s="48">
        <f>+K65</f>
        <v>0</v>
      </c>
      <c r="L64" s="25"/>
      <c r="M64" s="25"/>
      <c r="N64" s="25"/>
      <c r="O64" s="25"/>
      <c r="P64" s="25"/>
      <c r="Q64" s="25"/>
      <c r="R64" s="22">
        <f t="shared" ref="R64" si="11">+F64+G64+H64+I64+J64+K64+L64+M64+N64+O64+P64+Q64</f>
        <v>0</v>
      </c>
    </row>
    <row r="65" spans="3:18" x14ac:dyDescent="0.25">
      <c r="C65" s="4" t="s">
        <v>54</v>
      </c>
      <c r="D65" s="32">
        <v>100000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69500000</v>
      </c>
      <c r="E85" s="36">
        <f>+E54+E28+E18+E12+E64+E38</f>
        <v>0</v>
      </c>
      <c r="F85" s="29">
        <f>+F28+F18+F12+F54</f>
        <v>2781437.95</v>
      </c>
      <c r="G85" s="29">
        <f t="shared" ref="G85:Q85" si="12">+G28+G18+G12+G54</f>
        <v>3372208.4899999998</v>
      </c>
      <c r="H85" s="29">
        <f t="shared" si="12"/>
        <v>3091657.06</v>
      </c>
      <c r="I85" s="29">
        <f t="shared" si="12"/>
        <v>3634939.35</v>
      </c>
      <c r="J85" s="29">
        <f>+J28+J18+J12+J54+J64</f>
        <v>6309434.4900000002</v>
      </c>
      <c r="K85" s="29">
        <f>+K28+K18+K12+K54+K64</f>
        <v>3744543.7</v>
      </c>
      <c r="L85" s="29">
        <f t="shared" si="12"/>
        <v>5405272.0999999996</v>
      </c>
      <c r="M85" s="29">
        <f>+M28+M18+M12+M54+M38</f>
        <v>4893554.6300000008</v>
      </c>
      <c r="N85" s="29">
        <f t="shared" si="12"/>
        <v>4878093.5999999996</v>
      </c>
      <c r="O85" s="29">
        <f t="shared" si="12"/>
        <v>0</v>
      </c>
      <c r="P85" s="29">
        <f t="shared" si="12"/>
        <v>0</v>
      </c>
      <c r="Q85" s="29">
        <f t="shared" si="12"/>
        <v>0</v>
      </c>
      <c r="R85" s="37">
        <f>+F85+G85+H85+I85+J85+K85+L85+M85+N85+O85+P85+Q85</f>
        <v>38111141.370000005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65" t="s">
        <v>109</v>
      </c>
      <c r="D88" s="65"/>
      <c r="E88" s="65"/>
      <c r="F88" s="65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66" t="s">
        <v>110</v>
      </c>
      <c r="D89" s="66"/>
      <c r="E89" s="66"/>
      <c r="F89" s="66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67" t="s">
        <v>111</v>
      </c>
      <c r="D90" s="67"/>
      <c r="E90" s="67"/>
      <c r="F90" s="67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3:R3"/>
    <mergeCell ref="C4:R4"/>
    <mergeCell ref="C9:C10"/>
    <mergeCell ref="D9:D10"/>
    <mergeCell ref="E9:E10"/>
    <mergeCell ref="C5:R5"/>
    <mergeCell ref="C6:R6"/>
    <mergeCell ref="C88:F88"/>
    <mergeCell ref="C89:F89"/>
    <mergeCell ref="C90:F90"/>
    <mergeCell ref="C7:R7"/>
    <mergeCell ref="F9:R9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2024-04-25T19:57:32Z</cp:lastPrinted>
  <dcterms:created xsi:type="dcterms:W3CDTF">2021-07-29T18:58:50Z</dcterms:created>
  <dcterms:modified xsi:type="dcterms:W3CDTF">2024-10-11T18:05:53Z</dcterms:modified>
</cp:coreProperties>
</file>