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N Contabilidad\Desktop\2025\TRANSPARENCIA AGOSTO\"/>
    </mc:Choice>
  </mc:AlternateContent>
  <xr:revisionPtr revIDLastSave="0" documentId="13_ncr:1_{BF70826F-8DF7-4C52-ACDA-04CEA338E42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1 Presupuesto Aprobado" sheetId="1" r:id="rId1"/>
    <sheet name="P2 Presupuesto Aprobado-Ejec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4" i="2" l="1"/>
  <c r="E38" i="2"/>
  <c r="F38" i="2"/>
  <c r="G38" i="2"/>
  <c r="H38" i="2"/>
  <c r="I38" i="2"/>
  <c r="J38" i="2"/>
  <c r="K38" i="2"/>
  <c r="L38" i="2"/>
  <c r="M38" i="2"/>
  <c r="M28" i="2"/>
  <c r="M18" i="2"/>
  <c r="L18" i="2"/>
  <c r="L28" i="2"/>
  <c r="L54" i="2"/>
  <c r="K28" i="2"/>
  <c r="K54" i="2"/>
  <c r="K18" i="2"/>
  <c r="J28" i="2"/>
  <c r="E54" i="2"/>
  <c r="F54" i="2"/>
  <c r="G54" i="2"/>
  <c r="H54" i="2"/>
  <c r="I54" i="2"/>
  <c r="J54" i="2"/>
  <c r="J18" i="2"/>
  <c r="I18" i="2"/>
  <c r="I28" i="2"/>
  <c r="E28" i="2"/>
  <c r="F28" i="2"/>
  <c r="G28" i="2"/>
  <c r="H28" i="2"/>
  <c r="H18" i="2"/>
  <c r="G18" i="2"/>
  <c r="E18" i="2"/>
  <c r="F18" i="2"/>
  <c r="D64" i="2"/>
  <c r="D54" i="2"/>
  <c r="D38" i="2"/>
  <c r="D28" i="2"/>
  <c r="D18" i="2"/>
  <c r="D38" i="1"/>
  <c r="R38" i="2" l="1"/>
  <c r="E12" i="1" l="1"/>
  <c r="E64" i="1" l="1"/>
  <c r="E54" i="1"/>
  <c r="E28" i="1"/>
  <c r="E18" i="1"/>
  <c r="D64" i="1"/>
  <c r="R64" i="2"/>
  <c r="E85" i="1" l="1"/>
  <c r="D54" i="1"/>
  <c r="D28" i="1"/>
  <c r="D18" i="1"/>
  <c r="D12" i="1"/>
  <c r="E12" i="2"/>
  <c r="D12" i="2"/>
  <c r="D85" i="1" l="1"/>
  <c r="D85" i="2"/>
  <c r="E85" i="2"/>
  <c r="G12" i="2"/>
  <c r="G85" i="2" s="1"/>
  <c r="H12" i="2"/>
  <c r="I12" i="2"/>
  <c r="J12" i="2"/>
  <c r="J85" i="2" s="1"/>
  <c r="K12" i="2"/>
  <c r="L12" i="2"/>
  <c r="M12" i="2"/>
  <c r="N12" i="2"/>
  <c r="O12" i="2"/>
  <c r="P12" i="2"/>
  <c r="Q12" i="2"/>
  <c r="F12" i="2"/>
  <c r="N85" i="2" l="1"/>
  <c r="M85" i="2"/>
  <c r="H85" i="2"/>
  <c r="O85" i="2"/>
  <c r="P85" i="2"/>
  <c r="L85" i="2"/>
  <c r="I85" i="2"/>
  <c r="F85" i="2"/>
  <c r="K85" i="2"/>
  <c r="Q85" i="2"/>
  <c r="R54" i="2"/>
  <c r="R28" i="2"/>
  <c r="R18" i="2"/>
  <c r="R12" i="2"/>
  <c r="R85" i="2" l="1"/>
</calcChain>
</file>

<file path=xl/sharedStrings.xml><?xml version="1.0" encoding="utf-8"?>
<sst xmlns="http://schemas.openxmlformats.org/spreadsheetml/2006/main" count="194" uniqueCount="112">
  <si>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</si>
  <si>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</si>
  <si>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</si>
  <si>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</si>
  <si>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</si>
  <si>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</si>
  <si>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</si>
  <si>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</si>
  <si>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</si>
  <si>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</si>
  <si>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</si>
  <si>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</si>
  <si>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</si>
  <si>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</si>
  <si>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</si>
  <si>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</si>
  <si>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</si>
  <si>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</si>
  <si>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</si>
  <si>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</si>
  <si>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</si>
  <si>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</si>
  <si>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</si>
  <si>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</si>
  <si>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</si>
  <si>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</si>
  <si>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</si>
  <si>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</si>
  <si>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</si>
  <si>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</si>
  <si>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</si>
  <si>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</si>
  <si>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</si>
  <si>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</si>
  <si>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</si>
  <si>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</si>
  <si>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</si>
  <si>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</si>
  <si>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</si>
  <si>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</si>
  <si>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</si>
  <si>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</si>
  <si>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</si>
  <si>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</si>
  <si>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</si>
  <si>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</si>
  <si>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</si>
  <si>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</si>
  <si>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</si>
  <si>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</si>
  <si>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</si>
  <si>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</si>
  <si>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</si>
  <si>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</si>
  <si>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</si>
  <si>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</si>
  <si>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</si>
  <si>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</si>
  <si>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</si>
  <si>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</si>
  <si>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</si>
  <si>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</si>
  <si>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</si>
  <si>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</si>
  <si>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</si>
  <si>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</si>
  <si>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</si>
  <si>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</si>
  <si>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</si>
  <si>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</si>
  <si>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</si>
  <si>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</si>
  <si>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</si>
  <si>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</si>
  <si>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</si>
  <si>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</si>
  <si>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</si>
  <si>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</si>
  <si>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</si>
  <si>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</si>
  <si>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</si>
  <si>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</si>
  <si>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</si>
  <si>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</si>
  <si>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</si>
  <si>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</si>
  <si>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</si>
  <si>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</si>
  <si>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</si>
  <si>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</si>
  <si>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</si>
  <si>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</si>
  <si>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</si>
  <si>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</si>
  <si>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</si>
  <si>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</si>
  <si>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</si>
  <si>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</si>
  <si>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</si>
  <si>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</si>
  <si>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</si>
  <si>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</si>
  <si>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</si>
  <si>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</si>
  <si>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</si>
  <si>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</si>
  <si>
    <t>Fuente: Sistema de Informacion de la Gestion Financiera</t>
  </si>
  <si>
    <r>
      <rPr>
        <b/>
        <sz val="9"/>
        <color indexed="8"/>
        <rFont val="Calibri"/>
        <family val="2"/>
      </rPr>
      <t>Presupuesto aprobado:</t>
    </r>
    <r>
      <rPr>
        <sz val="9"/>
        <color indexed="8"/>
        <rFont val="Calibri"/>
        <family val="2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</si>
  <si>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indexed="8"/>
        <rFont val="Calibri"/>
        <family val="2"/>
      </rPr>
      <t xml:space="preserve">Se refiere al presupuesto aprobado en caso de que el Congreso Nacional apruebe un presupuesto complementario. </t>
    </r>
  </si>
  <si>
    <r>
      <rPr>
        <b/>
        <sz val="9"/>
        <color indexed="8"/>
        <rFont val="Calibri"/>
        <family val="2"/>
      </rPr>
      <t>Total devengado:</t>
    </r>
    <r>
      <rPr>
        <sz val="9"/>
        <color indexed="8"/>
        <rFont val="Calibri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</si>
  <si>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2025</t>
  </si>
  <si>
    <t>AL 30 DE JUNIO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</si>
</sst>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8" fillId="0" borderId="0" xfId="1" applyFont="1" applyAlignment="1">
      <alignment vertical="center" wrapText="1"/>
    </xf>
    <xf numFmtId="43" fontId="8" fillId="0" borderId="0" xfId="1" applyFont="1"/>
    <xf numFmtId="43" fontId="8" fillId="0" borderId="0" xfId="0" applyNumberFormat="1" applyFont="1" applyAlignment="1">
      <alignment vertical="center" wrapText="1"/>
    </xf>
    <xf numFmtId="43" fontId="8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8" fillId="0" borderId="0" xfId="0" applyNumberFormat="1" applyFont="1"/>
    <xf numFmtId="165" fontId="8" fillId="0" borderId="0" xfId="0" applyNumberFormat="1" applyFont="1" applyAlignment="1">
      <alignment vertical="center" wrapText="1"/>
    </xf>
    <xf numFmtId="0" fontId="8" fillId="0" borderId="0" xfId="0" applyFont="1"/>
    <xf numFmtId="43" fontId="9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164" fontId="3" fillId="0" borderId="0" xfId="0" applyNumberFormat="1" applyFont="1"/>
    <xf numFmtId="43" fontId="3" fillId="0" borderId="0" xfId="1" applyFont="1" applyBorder="1" applyAlignment="1">
      <alignment vertical="center" wrapText="1"/>
    </xf>
    <xf numFmtId="165" fontId="0" fillId="0" borderId="0" xfId="0" applyNumberFormat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Alignment="1">
      <alignment vertical="center" wrapText="1"/>
    </xf>
    <xf numFmtId="165" fontId="3" fillId="6" borderId="0" xfId="0" applyNumberFormat="1" applyFont="1" applyFill="1" applyAlignment="1">
      <alignment horizontal="center" vertical="center" wrapText="1"/>
    </xf>
    <xf numFmtId="165" fontId="3" fillId="7" borderId="0" xfId="0" applyNumberFormat="1" applyFont="1" applyFill="1" applyAlignment="1">
      <alignment vertical="center" wrapText="1"/>
    </xf>
    <xf numFmtId="43" fontId="3" fillId="7" borderId="0" xfId="0" applyNumberFormat="1" applyFont="1" applyFill="1"/>
    <xf numFmtId="0" fontId="12" fillId="0" borderId="0" xfId="0" applyFont="1"/>
    <xf numFmtId="0" fontId="2" fillId="6" borderId="0" xfId="0" applyFont="1" applyFill="1" applyAlignment="1">
      <alignment vertical="center"/>
    </xf>
    <xf numFmtId="165" fontId="3" fillId="3" borderId="0" xfId="0" applyNumberFormat="1" applyFont="1" applyFill="1" applyAlignment="1">
      <alignment vertical="center" wrapText="1"/>
    </xf>
    <xf numFmtId="164" fontId="3" fillId="6" borderId="0" xfId="0" applyNumberFormat="1" applyFont="1" applyFill="1"/>
    <xf numFmtId="43" fontId="3" fillId="3" borderId="0" xfId="0" applyNumberFormat="1" applyFont="1" applyFill="1"/>
    <xf numFmtId="0" fontId="13" fillId="6" borderId="0" xfId="0" applyFont="1" applyFill="1" applyAlignment="1">
      <alignment vertical="center"/>
    </xf>
    <xf numFmtId="4" fontId="0" fillId="0" borderId="0" xfId="0" applyNumberFormat="1"/>
    <xf numFmtId="4" fontId="3" fillId="0" borderId="0" xfId="0" applyNumberFormat="1" applyFont="1" applyAlignment="1">
      <alignment vertical="center" wrapText="1"/>
    </xf>
    <xf numFmtId="4" fontId="3" fillId="6" borderId="0" xfId="0" applyNumberFormat="1" applyFont="1" applyFill="1" applyAlignment="1">
      <alignment horizontal="center" vertical="center" wrapText="1"/>
    </xf>
    <xf numFmtId="4" fontId="3" fillId="0" borderId="1" xfId="0" applyNumberFormat="1" applyFont="1" applyBorder="1"/>
    <xf numFmtId="4" fontId="9" fillId="0" borderId="0" xfId="0" applyNumberFormat="1" applyFont="1"/>
    <xf numFmtId="4" fontId="3" fillId="0" borderId="0" xfId="0" applyNumberFormat="1" applyFont="1"/>
    <xf numFmtId="165" fontId="3" fillId="9" borderId="0" xfId="0" applyNumberFormat="1" applyFont="1" applyFill="1" applyAlignment="1">
      <alignment vertical="center" wrapText="1"/>
    </xf>
    <xf numFmtId="4" fontId="3" fillId="9" borderId="0" xfId="0" applyNumberFormat="1" applyFont="1" applyFill="1" applyAlignment="1">
      <alignment vertical="center" wrapText="1"/>
    </xf>
    <xf numFmtId="0" fontId="3" fillId="8" borderId="2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8" borderId="3" xfId="0" applyFont="1" applyFill="1" applyBorder="1" applyAlignment="1">
      <alignment horizontal="left" vertical="center"/>
    </xf>
    <xf numFmtId="43" fontId="3" fillId="8" borderId="3" xfId="1" applyFont="1" applyFill="1" applyBorder="1" applyAlignment="1">
      <alignment horizontal="center" vertical="center" wrapText="1"/>
    </xf>
    <xf numFmtId="43" fontId="3" fillId="8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:a16="http://schemas.microsoft.com/office/drawing/2014/main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:a16="http://schemas.microsoft.com/office/drawing/2014/main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:a16="http://schemas.microsoft.com/office/drawing/2014/main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:a16="http://schemas.microsoft.com/office/drawing/2014/main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5324475</xdr:colOff>
      <xdr:row>98</xdr:row>
      <xdr:rowOff>123825</xdr:rowOff>
    </xdr:from>
    <xdr:ext cx="9134475" cy="1752600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B6894B92-5D10-4448-A7E8-C33E61B2A093}"/>
            </a:ext>
          </a:extLst>
        </xdr:cNvPr>
        <xdr:cNvSpPr txBox="1"/>
      </xdr:nvSpPr>
      <xdr:spPr>
        <a:xfrm>
          <a:off x="5981700" y="19316700"/>
          <a:ext cx="9134475" cy="1752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REALIZADO</a:t>
          </a:r>
          <a:r>
            <a:rPr lang="en-US" sz="1100" b="1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="1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="1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r>
            <a:rPr lang="en-US" sz="1100" b="1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="1" baseline="0"/>
            <a:t>                                                                                                    Ing. EDWIN RAFAEL GARCIA COCCO</a:t>
          </a:r>
        </a:p>
        <a:p>
          <a:r>
            <a:rPr lang="en-US" sz="1100" b="1" baseline="0"/>
            <a:t>                                                                                                    Director Nacional</a:t>
          </a:r>
          <a:endParaRPr lang="en-US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8"/>
  <sheetViews>
    <sheetView showGridLines="0" topLeftCell="B1" workbookViewId="0">
      <selection activeCell="E15" sqref="E15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6" t="s">
        <v>98</v>
      </c>
      <c r="D3" s="57"/>
      <c r="E3" s="57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54" t="s">
        <v>99</v>
      </c>
      <c r="D4" s="55"/>
      <c r="E4" s="55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63" t="s">
        <v>111</v>
      </c>
      <c r="D5" s="64"/>
      <c r="E5" s="64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58" t="s">
        <v>76</v>
      </c>
      <c r="D6" s="59"/>
      <c r="E6" s="5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58" t="s">
        <v>77</v>
      </c>
      <c r="D7" s="59"/>
      <c r="E7" s="59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60" t="s">
        <v>66</v>
      </c>
      <c r="D9" s="61" t="s">
        <v>94</v>
      </c>
      <c r="E9" s="61" t="s">
        <v>93</v>
      </c>
      <c r="F9" s="5"/>
    </row>
    <row r="10" spans="2:16" ht="23.25" customHeight="1" x14ac:dyDescent="0.25">
      <c r="C10" s="60"/>
      <c r="D10" s="62"/>
      <c r="E10" s="62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31">
        <f>SUM(D13:D17)</f>
        <v>51656050</v>
      </c>
      <c r="E12" s="31">
        <f>SUM(E13:E17)</f>
        <v>0</v>
      </c>
      <c r="F12" s="5"/>
    </row>
    <row r="13" spans="2:16" x14ac:dyDescent="0.25">
      <c r="C13" s="4" t="s">
        <v>2</v>
      </c>
      <c r="D13" s="32">
        <v>39063000</v>
      </c>
      <c r="E13" s="44">
        <v>-380000</v>
      </c>
      <c r="F13" s="5"/>
    </row>
    <row r="14" spans="2:16" x14ac:dyDescent="0.25">
      <c r="C14" s="4" t="s">
        <v>3</v>
      </c>
      <c r="D14" s="32">
        <v>7123050</v>
      </c>
      <c r="E14" s="44">
        <v>45000</v>
      </c>
      <c r="F14" s="5"/>
    </row>
    <row r="15" spans="2:16" x14ac:dyDescent="0.25">
      <c r="C15" s="4" t="s">
        <v>4</v>
      </c>
      <c r="D15" s="32"/>
      <c r="E15" s="44"/>
      <c r="F15" s="5"/>
    </row>
    <row r="16" spans="2:16" x14ac:dyDescent="0.25">
      <c r="C16" s="4" t="s">
        <v>5</v>
      </c>
      <c r="D16" s="32"/>
      <c r="E16" s="44"/>
      <c r="F16" s="5"/>
    </row>
    <row r="17" spans="3:6" x14ac:dyDescent="0.25">
      <c r="C17" s="4" t="s">
        <v>6</v>
      </c>
      <c r="D17" s="32">
        <v>5470000</v>
      </c>
      <c r="E17" s="44">
        <v>335000</v>
      </c>
      <c r="F17" s="5"/>
    </row>
    <row r="18" spans="3:6" x14ac:dyDescent="0.25">
      <c r="C18" s="3" t="s">
        <v>7</v>
      </c>
      <c r="D18" s="34">
        <f>SUM(D19:D27)</f>
        <v>12886000</v>
      </c>
      <c r="E18" s="45">
        <f>SUM(E19:E27)</f>
        <v>902602.87</v>
      </c>
      <c r="F18" s="5"/>
    </row>
    <row r="19" spans="3:6" x14ac:dyDescent="0.25">
      <c r="C19" s="4" t="s">
        <v>8</v>
      </c>
      <c r="D19" s="32">
        <v>3100000</v>
      </c>
      <c r="E19" s="44"/>
      <c r="F19" s="5"/>
    </row>
    <row r="20" spans="3:6" x14ac:dyDescent="0.25">
      <c r="C20" s="4" t="s">
        <v>9</v>
      </c>
      <c r="D20" s="32">
        <v>100000</v>
      </c>
      <c r="E20" s="44">
        <v>84100</v>
      </c>
      <c r="F20" s="5"/>
    </row>
    <row r="21" spans="3:6" x14ac:dyDescent="0.25">
      <c r="C21" s="4" t="s">
        <v>10</v>
      </c>
      <c r="D21" s="32">
        <v>3300000</v>
      </c>
      <c r="E21" s="44">
        <v>179200</v>
      </c>
      <c r="F21" s="5"/>
    </row>
    <row r="22" spans="3:6" x14ac:dyDescent="0.25">
      <c r="C22" s="4" t="s">
        <v>11</v>
      </c>
      <c r="D22" s="32">
        <v>350000</v>
      </c>
      <c r="E22" s="44">
        <v>-50000</v>
      </c>
      <c r="F22" s="5"/>
    </row>
    <row r="23" spans="3:6" x14ac:dyDescent="0.25">
      <c r="C23" s="4" t="s">
        <v>12</v>
      </c>
      <c r="D23" s="32">
        <v>3734000</v>
      </c>
      <c r="E23" s="44">
        <v>20000</v>
      </c>
    </row>
    <row r="24" spans="3:6" x14ac:dyDescent="0.25">
      <c r="C24" s="4" t="s">
        <v>13</v>
      </c>
      <c r="D24" s="32">
        <v>760000</v>
      </c>
      <c r="E24" s="44"/>
    </row>
    <row r="25" spans="3:6" x14ac:dyDescent="0.25">
      <c r="C25" s="4" t="s">
        <v>14</v>
      </c>
      <c r="D25" s="32">
        <v>721000</v>
      </c>
      <c r="E25" s="44">
        <v>277000</v>
      </c>
    </row>
    <row r="26" spans="3:6" x14ac:dyDescent="0.25">
      <c r="C26" s="4" t="s">
        <v>15</v>
      </c>
      <c r="D26" s="32">
        <v>401000</v>
      </c>
      <c r="E26" s="44">
        <v>70000</v>
      </c>
    </row>
    <row r="27" spans="3:6" x14ac:dyDescent="0.25">
      <c r="C27" s="4" t="s">
        <v>16</v>
      </c>
      <c r="D27" s="32">
        <v>420000</v>
      </c>
      <c r="E27" s="44">
        <v>322302.87</v>
      </c>
    </row>
    <row r="28" spans="3:6" x14ac:dyDescent="0.25">
      <c r="C28" s="3" t="s">
        <v>17</v>
      </c>
      <c r="D28" s="34">
        <f>SUM(D29:D37)</f>
        <v>5162000</v>
      </c>
      <c r="E28" s="45">
        <f>SUM(E29:E37)</f>
        <v>13400</v>
      </c>
    </row>
    <row r="29" spans="3:6" x14ac:dyDescent="0.25">
      <c r="C29" s="4" t="s">
        <v>18</v>
      </c>
      <c r="D29" s="32">
        <v>230000</v>
      </c>
      <c r="E29" s="44">
        <v>-50000</v>
      </c>
    </row>
    <row r="30" spans="3:6" x14ac:dyDescent="0.25">
      <c r="C30" s="4" t="s">
        <v>19</v>
      </c>
      <c r="D30" s="32">
        <v>110000</v>
      </c>
      <c r="E30" s="44"/>
    </row>
    <row r="31" spans="3:6" x14ac:dyDescent="0.25">
      <c r="C31" s="4" t="s">
        <v>20</v>
      </c>
      <c r="D31" s="32">
        <v>400000</v>
      </c>
      <c r="E31" s="44">
        <v>-100000</v>
      </c>
    </row>
    <row r="32" spans="3:6" x14ac:dyDescent="0.25">
      <c r="C32" s="4" t="s">
        <v>21</v>
      </c>
      <c r="D32" s="32"/>
      <c r="E32" s="44"/>
    </row>
    <row r="33" spans="3:5" x14ac:dyDescent="0.25">
      <c r="C33" s="4" t="s">
        <v>22</v>
      </c>
      <c r="D33" s="32">
        <v>430000</v>
      </c>
      <c r="E33" s="44">
        <v>-120000</v>
      </c>
    </row>
    <row r="34" spans="3:5" x14ac:dyDescent="0.25">
      <c r="C34" s="4" t="s">
        <v>23</v>
      </c>
      <c r="D34" s="32">
        <v>101000</v>
      </c>
      <c r="E34" s="44">
        <v>100000</v>
      </c>
    </row>
    <row r="35" spans="3:5" x14ac:dyDescent="0.25">
      <c r="C35" s="4" t="s">
        <v>24</v>
      </c>
      <c r="D35" s="32">
        <v>2191000</v>
      </c>
      <c r="E35" s="44"/>
    </row>
    <row r="36" spans="3:5" x14ac:dyDescent="0.25">
      <c r="C36" s="4" t="s">
        <v>25</v>
      </c>
      <c r="D36" s="32"/>
      <c r="E36" s="44"/>
    </row>
    <row r="37" spans="3:5" x14ac:dyDescent="0.25">
      <c r="C37" s="4" t="s">
        <v>26</v>
      </c>
      <c r="D37" s="32">
        <v>1700000</v>
      </c>
      <c r="E37" s="44">
        <v>183400</v>
      </c>
    </row>
    <row r="38" spans="3:5" x14ac:dyDescent="0.25">
      <c r="C38" s="3" t="s">
        <v>27</v>
      </c>
      <c r="D38" s="34">
        <f>+D39+D45</f>
        <v>200000</v>
      </c>
      <c r="E38" s="44"/>
    </row>
    <row r="39" spans="3:5" x14ac:dyDescent="0.25">
      <c r="C39" s="4" t="s">
        <v>28</v>
      </c>
      <c r="D39" s="32">
        <v>70000</v>
      </c>
      <c r="E39" s="44"/>
    </row>
    <row r="40" spans="3:5" x14ac:dyDescent="0.25">
      <c r="C40" s="4" t="s">
        <v>29</v>
      </c>
      <c r="D40" s="32"/>
      <c r="E40" s="44"/>
    </row>
    <row r="41" spans="3:5" x14ac:dyDescent="0.25">
      <c r="C41" s="4" t="s">
        <v>30</v>
      </c>
      <c r="D41" s="32"/>
      <c r="E41" s="44"/>
    </row>
    <row r="42" spans="3:5" x14ac:dyDescent="0.25">
      <c r="C42" s="4" t="s">
        <v>31</v>
      </c>
      <c r="D42" s="32"/>
      <c r="E42" s="44"/>
    </row>
    <row r="43" spans="3:5" x14ac:dyDescent="0.25">
      <c r="C43" s="4" t="s">
        <v>32</v>
      </c>
      <c r="D43" s="32"/>
      <c r="E43" s="44"/>
    </row>
    <row r="44" spans="3:5" x14ac:dyDescent="0.25">
      <c r="C44" s="4" t="s">
        <v>33</v>
      </c>
      <c r="D44" s="32"/>
      <c r="E44" s="44"/>
    </row>
    <row r="45" spans="3:5" x14ac:dyDescent="0.25">
      <c r="C45" s="4" t="s">
        <v>34</v>
      </c>
      <c r="D45" s="32">
        <v>130000</v>
      </c>
      <c r="E45" s="44"/>
    </row>
    <row r="46" spans="3:5" x14ac:dyDescent="0.25">
      <c r="C46" s="4" t="s">
        <v>35</v>
      </c>
      <c r="D46" s="34"/>
      <c r="E46" s="44"/>
    </row>
    <row r="47" spans="3:5" x14ac:dyDescent="0.25">
      <c r="C47" s="3" t="s">
        <v>36</v>
      </c>
      <c r="D47" s="32"/>
      <c r="E47" s="44"/>
    </row>
    <row r="48" spans="3:5" x14ac:dyDescent="0.25">
      <c r="C48" s="4" t="s">
        <v>37</v>
      </c>
      <c r="D48" s="32"/>
      <c r="E48" s="44"/>
    </row>
    <row r="49" spans="3:5" x14ac:dyDescent="0.25">
      <c r="C49" s="4" t="s">
        <v>38</v>
      </c>
      <c r="D49" s="32"/>
      <c r="E49" s="44"/>
    </row>
    <row r="50" spans="3:5" x14ac:dyDescent="0.25">
      <c r="C50" s="4" t="s">
        <v>39</v>
      </c>
      <c r="D50" s="32"/>
      <c r="E50" s="44"/>
    </row>
    <row r="51" spans="3:5" x14ac:dyDescent="0.25">
      <c r="C51" s="4" t="s">
        <v>40</v>
      </c>
      <c r="D51" s="32"/>
      <c r="E51" s="44"/>
    </row>
    <row r="52" spans="3:5" x14ac:dyDescent="0.25">
      <c r="C52" s="4" t="s">
        <v>41</v>
      </c>
      <c r="D52" s="32"/>
      <c r="E52" s="44"/>
    </row>
    <row r="53" spans="3:5" x14ac:dyDescent="0.25">
      <c r="C53" s="4" t="s">
        <v>42</v>
      </c>
      <c r="D53" s="32"/>
      <c r="E53" s="44"/>
    </row>
    <row r="54" spans="3:5" x14ac:dyDescent="0.25">
      <c r="C54" s="3" t="s">
        <v>43</v>
      </c>
      <c r="D54" s="34">
        <f>SUM(D55:D63)</f>
        <v>5094950</v>
      </c>
      <c r="E54" s="45">
        <f>SUM(E55:E63)</f>
        <v>433000</v>
      </c>
    </row>
    <row r="55" spans="3:5" x14ac:dyDescent="0.25">
      <c r="C55" s="4" t="s">
        <v>44</v>
      </c>
      <c r="D55" s="32">
        <v>1431000</v>
      </c>
      <c r="E55" s="44">
        <v>797000</v>
      </c>
    </row>
    <row r="56" spans="3:5" x14ac:dyDescent="0.25">
      <c r="C56" s="4" t="s">
        <v>45</v>
      </c>
      <c r="D56" s="32">
        <v>200000</v>
      </c>
      <c r="E56" s="44">
        <v>-178000</v>
      </c>
    </row>
    <row r="57" spans="3:5" x14ac:dyDescent="0.25">
      <c r="C57" s="4" t="s">
        <v>46</v>
      </c>
      <c r="D57" s="32">
        <v>2350000</v>
      </c>
      <c r="E57" s="44">
        <v>-649000</v>
      </c>
    </row>
    <row r="58" spans="3:5" x14ac:dyDescent="0.25">
      <c r="C58" s="4" t="s">
        <v>47</v>
      </c>
      <c r="D58" s="32">
        <v>591000</v>
      </c>
      <c r="E58" s="44"/>
    </row>
    <row r="59" spans="3:5" x14ac:dyDescent="0.25">
      <c r="C59" s="4" t="s">
        <v>48</v>
      </c>
      <c r="D59" s="32">
        <v>272950</v>
      </c>
      <c r="E59" s="44">
        <v>463000</v>
      </c>
    </row>
    <row r="60" spans="3:5" x14ac:dyDescent="0.25">
      <c r="C60" s="4" t="s">
        <v>49</v>
      </c>
      <c r="D60" s="32">
        <v>50000</v>
      </c>
      <c r="E60" s="44"/>
    </row>
    <row r="61" spans="3:5" x14ac:dyDescent="0.25">
      <c r="C61" s="4" t="s">
        <v>50</v>
      </c>
      <c r="D61" s="32"/>
      <c r="E61" s="44"/>
    </row>
    <row r="62" spans="3:5" x14ac:dyDescent="0.25">
      <c r="C62" s="4" t="s">
        <v>51</v>
      </c>
      <c r="D62" s="32">
        <v>200000</v>
      </c>
      <c r="E62" s="44"/>
    </row>
    <row r="63" spans="3:5" x14ac:dyDescent="0.25">
      <c r="C63" s="4" t="s">
        <v>52</v>
      </c>
      <c r="D63" s="32"/>
      <c r="E63" s="44"/>
    </row>
    <row r="64" spans="3:5" x14ac:dyDescent="0.25">
      <c r="C64" s="3" t="s">
        <v>53</v>
      </c>
      <c r="D64" s="35">
        <f>+D65</f>
        <v>1000</v>
      </c>
      <c r="E64" s="46">
        <f>+E65</f>
        <v>0</v>
      </c>
    </row>
    <row r="65" spans="3:5" x14ac:dyDescent="0.25">
      <c r="C65" s="4" t="s">
        <v>54</v>
      </c>
      <c r="D65" s="32">
        <v>1000</v>
      </c>
      <c r="E65" s="44"/>
    </row>
    <row r="66" spans="3:5" x14ac:dyDescent="0.25">
      <c r="C66" s="4" t="s">
        <v>55</v>
      </c>
      <c r="D66" s="32"/>
      <c r="E66" s="44"/>
    </row>
    <row r="67" spans="3:5" x14ac:dyDescent="0.25">
      <c r="C67" s="4" t="s">
        <v>56</v>
      </c>
      <c r="D67" s="32"/>
      <c r="E67" s="44"/>
    </row>
    <row r="68" spans="3:5" x14ac:dyDescent="0.25">
      <c r="C68" s="4" t="s">
        <v>57</v>
      </c>
      <c r="D68" s="32"/>
      <c r="E68" s="44"/>
    </row>
    <row r="69" spans="3:5" x14ac:dyDescent="0.25">
      <c r="C69" s="3" t="s">
        <v>58</v>
      </c>
      <c r="D69" s="32"/>
      <c r="E69" s="44"/>
    </row>
    <row r="70" spans="3:5" x14ac:dyDescent="0.25">
      <c r="C70" s="4" t="s">
        <v>59</v>
      </c>
      <c r="D70" s="34"/>
      <c r="E70" s="44"/>
    </row>
    <row r="71" spans="3:5" x14ac:dyDescent="0.25">
      <c r="C71" s="4" t="s">
        <v>60</v>
      </c>
      <c r="D71" s="32"/>
      <c r="E71" s="44"/>
    </row>
    <row r="72" spans="3:5" x14ac:dyDescent="0.25">
      <c r="C72" s="3" t="s">
        <v>61</v>
      </c>
      <c r="D72" s="32"/>
      <c r="E72" s="44"/>
    </row>
    <row r="73" spans="3:5" x14ac:dyDescent="0.25">
      <c r="C73" s="4" t="s">
        <v>62</v>
      </c>
      <c r="D73" s="34"/>
      <c r="E73" s="44"/>
    </row>
    <row r="74" spans="3:5" x14ac:dyDescent="0.25">
      <c r="C74" s="4" t="s">
        <v>63</v>
      </c>
      <c r="D74" s="32"/>
      <c r="E74" s="44"/>
    </row>
    <row r="75" spans="3:5" x14ac:dyDescent="0.25">
      <c r="C75" s="4" t="s">
        <v>64</v>
      </c>
      <c r="D75" s="32"/>
      <c r="E75" s="44"/>
    </row>
    <row r="76" spans="3:5" x14ac:dyDescent="0.25">
      <c r="C76" s="1" t="s">
        <v>67</v>
      </c>
      <c r="D76" s="32"/>
      <c r="E76" s="47"/>
    </row>
    <row r="77" spans="3:5" x14ac:dyDescent="0.25">
      <c r="C77" s="3" t="s">
        <v>68</v>
      </c>
      <c r="D77" s="34"/>
      <c r="E77" s="44"/>
    </row>
    <row r="78" spans="3:5" x14ac:dyDescent="0.25">
      <c r="C78" s="4" t="s">
        <v>69</v>
      </c>
      <c r="D78" s="34"/>
      <c r="E78" s="44"/>
    </row>
    <row r="79" spans="3:5" x14ac:dyDescent="0.25">
      <c r="C79" s="4" t="s">
        <v>70</v>
      </c>
      <c r="D79" s="32"/>
      <c r="E79" s="44"/>
    </row>
    <row r="80" spans="3:5" x14ac:dyDescent="0.25">
      <c r="C80" s="3" t="s">
        <v>71</v>
      </c>
      <c r="D80" s="32"/>
      <c r="E80" s="44"/>
    </row>
    <row r="81" spans="3:5" x14ac:dyDescent="0.25">
      <c r="C81" s="4" t="s">
        <v>72</v>
      </c>
      <c r="D81" s="34"/>
      <c r="E81" s="44"/>
    </row>
    <row r="82" spans="3:5" x14ac:dyDescent="0.25">
      <c r="C82" s="4" t="s">
        <v>73</v>
      </c>
      <c r="D82" s="32"/>
      <c r="E82" s="44"/>
    </row>
    <row r="83" spans="3:5" x14ac:dyDescent="0.25">
      <c r="C83" s="3" t="s">
        <v>74</v>
      </c>
      <c r="D83" s="32"/>
      <c r="E83" s="44"/>
    </row>
    <row r="84" spans="3:5" x14ac:dyDescent="0.25">
      <c r="C84" s="4" t="s">
        <v>75</v>
      </c>
      <c r="D84" s="34"/>
      <c r="E84" s="44"/>
    </row>
    <row r="85" spans="3:5" x14ac:dyDescent="0.25">
      <c r="C85" s="52" t="s">
        <v>65</v>
      </c>
      <c r="D85" s="50">
        <f>+D54+D28+D18+D12+D64+D38</f>
        <v>75000000</v>
      </c>
      <c r="E85" s="51">
        <f>+E54+E28+E18+E12+E64</f>
        <v>1349002.87</v>
      </c>
    </row>
    <row r="87" spans="3:5" x14ac:dyDescent="0.25">
      <c r="C87" s="43" t="s">
        <v>106</v>
      </c>
    </row>
    <row r="88" spans="3:5" x14ac:dyDescent="0.25">
      <c r="C88" s="43"/>
    </row>
    <row r="89" spans="3:5" x14ac:dyDescent="0.25">
      <c r="C89" s="38" t="s">
        <v>100</v>
      </c>
    </row>
    <row r="90" spans="3:5" x14ac:dyDescent="0.25">
      <c r="C90" s="38" t="s">
        <v>101</v>
      </c>
    </row>
    <row r="91" spans="3:5" x14ac:dyDescent="0.25">
      <c r="C91" s="38" t="s">
        <v>102</v>
      </c>
    </row>
    <row r="92" spans="3:5" x14ac:dyDescent="0.25">
      <c r="C92" s="38" t="s">
        <v>103</v>
      </c>
    </row>
    <row r="93" spans="3:5" x14ac:dyDescent="0.25">
      <c r="C93" s="38" t="s">
        <v>104</v>
      </c>
    </row>
    <row r="94" spans="3:5" x14ac:dyDescent="0.25">
      <c r="C94" s="38" t="s">
        <v>105</v>
      </c>
    </row>
    <row r="95" spans="3:5" ht="18.75" customHeight="1" thickBot="1" x14ac:dyDescent="0.3">
      <c r="C95" s="38"/>
    </row>
    <row r="96" spans="3:5" ht="33.75" customHeight="1" thickBot="1" x14ac:dyDescent="0.3">
      <c r="C96" s="16" t="s">
        <v>95</v>
      </c>
    </row>
    <row r="97" spans="3:3" ht="30.75" thickBot="1" x14ac:dyDescent="0.3">
      <c r="C97" s="14" t="s">
        <v>96</v>
      </c>
    </row>
    <row r="98" spans="3:3" ht="45.75" thickBot="1" x14ac:dyDescent="0.3">
      <c r="C98" s="15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paperSize="5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92"/>
  <sheetViews>
    <sheetView showGridLines="0" tabSelected="1" topLeftCell="A82" workbookViewId="0">
      <selection activeCell="L47" sqref="L47"/>
    </sheetView>
  </sheetViews>
  <sheetFormatPr baseColWidth="10" defaultColWidth="11.42578125" defaultRowHeight="15" x14ac:dyDescent="0.25"/>
  <cols>
    <col min="1" max="1" width="7.28515625" customWidth="1"/>
    <col min="2" max="2" width="2.5703125" customWidth="1"/>
    <col min="3" max="3" width="87.14062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5" customWidth="1"/>
  </cols>
  <sheetData>
    <row r="3" spans="3:19" ht="28.5" customHeight="1" x14ac:dyDescent="0.25">
      <c r="C3" s="65" t="s">
        <v>98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3:19" ht="21" customHeight="1" x14ac:dyDescent="0.25">
      <c r="C4" s="67" t="s">
        <v>99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</row>
    <row r="5" spans="3:19" ht="15.75" x14ac:dyDescent="0.25">
      <c r="C5" s="63" t="s">
        <v>110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3:19" ht="15.75" customHeight="1" x14ac:dyDescent="0.25">
      <c r="C6" s="58" t="s">
        <v>92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3:19" ht="15.75" customHeight="1" x14ac:dyDescent="0.25">
      <c r="C7" s="59" t="s">
        <v>77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</row>
    <row r="9" spans="3:19" ht="25.5" customHeight="1" x14ac:dyDescent="0.25">
      <c r="C9" s="69" t="s">
        <v>66</v>
      </c>
      <c r="D9" s="70" t="s">
        <v>94</v>
      </c>
      <c r="E9" s="70" t="s">
        <v>93</v>
      </c>
      <c r="F9" s="75" t="s">
        <v>91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7"/>
    </row>
    <row r="10" spans="3:19" x14ac:dyDescent="0.25">
      <c r="C10" s="69"/>
      <c r="D10" s="71"/>
      <c r="E10" s="71"/>
      <c r="F10" s="11" t="s">
        <v>79</v>
      </c>
      <c r="G10" s="11" t="s">
        <v>80</v>
      </c>
      <c r="H10" s="11" t="s">
        <v>81</v>
      </c>
      <c r="I10" s="11" t="s">
        <v>82</v>
      </c>
      <c r="J10" s="12" t="s">
        <v>83</v>
      </c>
      <c r="K10" s="11" t="s">
        <v>84</v>
      </c>
      <c r="L10" s="12" t="s">
        <v>85</v>
      </c>
      <c r="M10" s="11" t="s">
        <v>86</v>
      </c>
      <c r="N10" s="11" t="s">
        <v>87</v>
      </c>
      <c r="O10" s="11" t="s">
        <v>88</v>
      </c>
      <c r="P10" s="11" t="s">
        <v>89</v>
      </c>
      <c r="Q10" s="12" t="s">
        <v>90</v>
      </c>
      <c r="R10" s="11" t="s">
        <v>78</v>
      </c>
    </row>
    <row r="11" spans="3:19" x14ac:dyDescent="0.25">
      <c r="C11" s="1" t="s">
        <v>0</v>
      </c>
      <c r="D11" s="30"/>
      <c r="E11" s="3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31">
        <f>SUM(D13:D17)</f>
        <v>51656050</v>
      </c>
      <c r="E12" s="31">
        <f>SUM(E13:E17)</f>
        <v>0</v>
      </c>
      <c r="F12" s="22">
        <f>+F13+F14+F15+F16+F17</f>
        <v>2948342.18</v>
      </c>
      <c r="G12" s="22">
        <f t="shared" ref="G12:Q12" si="0">+G13+G14+G15+G16+G17</f>
        <v>2948342.18</v>
      </c>
      <c r="H12" s="22">
        <f t="shared" si="0"/>
        <v>3082049.3</v>
      </c>
      <c r="I12" s="22">
        <f t="shared" si="0"/>
        <v>5526068.8399999999</v>
      </c>
      <c r="J12" s="22">
        <f t="shared" si="0"/>
        <v>3482712.4699999997</v>
      </c>
      <c r="K12" s="22">
        <f t="shared" si="0"/>
        <v>4112019.5300000003</v>
      </c>
      <c r="L12" s="22">
        <f t="shared" si="0"/>
        <v>4585395.7300000004</v>
      </c>
      <c r="M12" s="22">
        <f t="shared" si="0"/>
        <v>3792827.51</v>
      </c>
      <c r="N12" s="22">
        <f t="shared" si="0"/>
        <v>0</v>
      </c>
      <c r="O12" s="22">
        <f t="shared" si="0"/>
        <v>0</v>
      </c>
      <c r="P12" s="22">
        <f t="shared" si="0"/>
        <v>0</v>
      </c>
      <c r="Q12" s="22">
        <f t="shared" si="0"/>
        <v>0</v>
      </c>
      <c r="R12" s="22">
        <f>+F12+G12+H12+I12+J12+K12+L12+M12+N12+O12+P12+Q12</f>
        <v>30477757.740000002</v>
      </c>
    </row>
    <row r="13" spans="3:19" x14ac:dyDescent="0.25">
      <c r="C13" s="4" t="s">
        <v>2</v>
      </c>
      <c r="D13" s="32">
        <v>38683000</v>
      </c>
      <c r="E13" s="32"/>
      <c r="F13" s="17">
        <v>2449850</v>
      </c>
      <c r="G13" s="18">
        <v>2449850</v>
      </c>
      <c r="H13" s="18">
        <v>2565850</v>
      </c>
      <c r="I13" s="18">
        <v>2669850</v>
      </c>
      <c r="J13" s="18">
        <v>2906850</v>
      </c>
      <c r="K13" s="18">
        <v>3417314.02</v>
      </c>
      <c r="L13" s="18">
        <v>3312692.18</v>
      </c>
      <c r="M13" s="18">
        <v>3176850</v>
      </c>
      <c r="N13" s="18"/>
      <c r="O13" s="18"/>
      <c r="P13" s="18"/>
      <c r="Q13" s="18"/>
      <c r="R13" s="21"/>
    </row>
    <row r="14" spans="3:19" x14ac:dyDescent="0.25">
      <c r="C14" s="4" t="s">
        <v>3</v>
      </c>
      <c r="D14" s="32">
        <v>7168050</v>
      </c>
      <c r="E14" s="32"/>
      <c r="F14" s="19">
        <v>130000</v>
      </c>
      <c r="G14" s="19">
        <v>130000</v>
      </c>
      <c r="H14" s="19">
        <v>130000</v>
      </c>
      <c r="I14" s="19">
        <v>2451516.67</v>
      </c>
      <c r="J14" s="19">
        <v>135000</v>
      </c>
      <c r="K14" s="20">
        <v>226000</v>
      </c>
      <c r="L14" s="20">
        <v>775350</v>
      </c>
      <c r="M14" s="20">
        <v>135000</v>
      </c>
      <c r="N14" s="20"/>
      <c r="O14" s="20"/>
      <c r="P14" s="20"/>
      <c r="Q14" s="20"/>
      <c r="R14" s="21"/>
    </row>
    <row r="15" spans="3:19" x14ac:dyDescent="0.25">
      <c r="C15" s="4" t="s">
        <v>4</v>
      </c>
      <c r="D15" s="32"/>
      <c r="E15" s="33"/>
      <c r="F15" s="19"/>
      <c r="G15" s="19"/>
      <c r="H15" s="19"/>
      <c r="I15" s="19"/>
      <c r="J15" s="19"/>
      <c r="K15" s="19"/>
      <c r="L15" s="19"/>
      <c r="M15" s="19"/>
      <c r="N15" s="19"/>
      <c r="O15" s="19"/>
      <c r="Q15" s="19"/>
      <c r="R15" s="21"/>
      <c r="S15" s="13"/>
    </row>
    <row r="16" spans="3:19" x14ac:dyDescent="0.25">
      <c r="C16" s="4" t="s">
        <v>5</v>
      </c>
      <c r="D16" s="32"/>
      <c r="E16" s="32"/>
      <c r="F16" s="19"/>
      <c r="G16" s="19"/>
      <c r="H16" s="19"/>
      <c r="I16" s="19"/>
      <c r="J16" s="19"/>
      <c r="K16" s="19"/>
      <c r="L16" s="19"/>
      <c r="M16" s="19"/>
      <c r="N16" s="19"/>
      <c r="O16" s="19"/>
      <c r="Q16" s="19"/>
      <c r="R16" s="21"/>
    </row>
    <row r="17" spans="3:18" x14ac:dyDescent="0.25">
      <c r="C17" s="4" t="s">
        <v>6</v>
      </c>
      <c r="D17" s="32">
        <v>5805000</v>
      </c>
      <c r="E17" s="32"/>
      <c r="F17" s="19">
        <v>368492.18</v>
      </c>
      <c r="G17" s="19">
        <v>368492.18</v>
      </c>
      <c r="H17" s="20">
        <v>386199.3</v>
      </c>
      <c r="I17" s="20">
        <v>404702.17</v>
      </c>
      <c r="J17" s="20">
        <v>440862.47</v>
      </c>
      <c r="K17" s="20">
        <v>468705.51</v>
      </c>
      <c r="L17" s="20">
        <v>497353.55</v>
      </c>
      <c r="M17" s="20">
        <v>480977.51</v>
      </c>
      <c r="N17" s="20"/>
      <c r="O17" s="20"/>
      <c r="P17" s="20"/>
      <c r="Q17" s="20"/>
      <c r="R17" s="21"/>
    </row>
    <row r="18" spans="3:18" x14ac:dyDescent="0.25">
      <c r="C18" s="3" t="s">
        <v>7</v>
      </c>
      <c r="D18" s="34">
        <f>+D19+D20+D21+D22+D23+D24+D25+D26+D27</f>
        <v>13788602.869999999</v>
      </c>
      <c r="E18" s="34">
        <f t="shared" ref="E18:M18" si="1">+E19+E20+E21+E22+E23+E24+E25+E26+E27</f>
        <v>0</v>
      </c>
      <c r="F18" s="34">
        <f t="shared" si="1"/>
        <v>226116.97</v>
      </c>
      <c r="G18" s="34">
        <f t="shared" si="1"/>
        <v>297473.69999999995</v>
      </c>
      <c r="H18" s="34">
        <f t="shared" si="1"/>
        <v>2447507.06</v>
      </c>
      <c r="I18" s="34">
        <f t="shared" si="1"/>
        <v>468512.13</v>
      </c>
      <c r="J18" s="34">
        <f t="shared" si="1"/>
        <v>1258802.6000000001</v>
      </c>
      <c r="K18" s="34">
        <f t="shared" si="1"/>
        <v>2326143.62</v>
      </c>
      <c r="L18" s="34">
        <f t="shared" si="1"/>
        <v>619244.63</v>
      </c>
      <c r="M18" s="34">
        <f t="shared" si="1"/>
        <v>1659604</v>
      </c>
      <c r="N18" s="22"/>
      <c r="O18" s="22"/>
      <c r="P18" s="22"/>
      <c r="Q18" s="22"/>
      <c r="R18" s="22">
        <f t="shared" ref="R18:R54" si="2">+F18+G18+H18+I18+J18+K18+L18+M18+N18+O18+P18+Q18</f>
        <v>9303404.7100000009</v>
      </c>
    </row>
    <row r="19" spans="3:18" x14ac:dyDescent="0.25">
      <c r="C19" s="4" t="s">
        <v>8</v>
      </c>
      <c r="D19" s="32">
        <v>3100000</v>
      </c>
      <c r="E19" s="32"/>
      <c r="F19" s="19">
        <v>226116.97</v>
      </c>
      <c r="G19" s="20">
        <v>183614.72</v>
      </c>
      <c r="H19" s="20">
        <v>188998.3</v>
      </c>
      <c r="I19" s="20">
        <v>180197.89</v>
      </c>
      <c r="J19" s="20">
        <v>191337.39</v>
      </c>
      <c r="K19" s="20">
        <v>191417.37</v>
      </c>
      <c r="L19" s="20">
        <v>215373.3</v>
      </c>
      <c r="M19" s="20">
        <v>204377.41</v>
      </c>
      <c r="N19" s="20"/>
      <c r="O19" s="20"/>
      <c r="P19" s="20"/>
      <c r="Q19" s="20"/>
      <c r="R19" s="22"/>
    </row>
    <row r="20" spans="3:18" x14ac:dyDescent="0.25">
      <c r="C20" s="4" t="s">
        <v>9</v>
      </c>
      <c r="D20" s="32">
        <v>184100</v>
      </c>
      <c r="E20" s="32"/>
      <c r="F20" s="19"/>
      <c r="G20" s="19"/>
      <c r="H20" s="19"/>
      <c r="I20" s="19"/>
      <c r="J20" s="19">
        <v>75874</v>
      </c>
      <c r="K20" s="19"/>
      <c r="L20" s="20"/>
      <c r="M20" s="19"/>
      <c r="N20" s="19"/>
      <c r="O20" s="19"/>
      <c r="Q20" s="19"/>
      <c r="R20" s="22"/>
    </row>
    <row r="21" spans="3:18" x14ac:dyDescent="0.25">
      <c r="C21" s="4" t="s">
        <v>10</v>
      </c>
      <c r="D21" s="32">
        <v>3479200</v>
      </c>
      <c r="E21" s="33"/>
      <c r="F21" s="19"/>
      <c r="G21" s="20">
        <v>30661.08</v>
      </c>
      <c r="H21" s="20">
        <v>617400</v>
      </c>
      <c r="I21" s="20"/>
      <c r="J21" s="20">
        <v>717008.12</v>
      </c>
      <c r="K21" s="20">
        <v>714050</v>
      </c>
      <c r="L21" s="20"/>
      <c r="M21" s="20">
        <v>509750</v>
      </c>
      <c r="N21" s="20"/>
      <c r="O21" s="20"/>
      <c r="P21" s="20"/>
      <c r="Q21" s="20"/>
      <c r="R21" s="22"/>
    </row>
    <row r="22" spans="3:18" x14ac:dyDescent="0.25">
      <c r="C22" s="4" t="s">
        <v>11</v>
      </c>
      <c r="D22" s="32">
        <v>300000</v>
      </c>
      <c r="E22" s="32"/>
      <c r="F22" s="19"/>
      <c r="G22" s="20"/>
      <c r="H22" s="20"/>
      <c r="I22" s="20">
        <v>256341.27</v>
      </c>
      <c r="J22" s="20"/>
      <c r="K22" s="20"/>
      <c r="L22" s="20"/>
      <c r="M22" s="20"/>
      <c r="N22" s="20"/>
      <c r="O22" s="20"/>
      <c r="P22" s="20"/>
      <c r="Q22" s="20"/>
      <c r="R22" s="21"/>
    </row>
    <row r="23" spans="3:18" x14ac:dyDescent="0.25">
      <c r="C23" s="4" t="s">
        <v>12</v>
      </c>
      <c r="D23" s="32">
        <v>3754000</v>
      </c>
      <c r="E23" s="33"/>
      <c r="F23" s="19"/>
      <c r="G23" s="20"/>
      <c r="H23" s="20">
        <v>1256524.3400000001</v>
      </c>
      <c r="I23" s="20"/>
      <c r="J23" s="20"/>
      <c r="K23" s="20">
        <v>1115918.52</v>
      </c>
      <c r="L23" s="20">
        <v>89950</v>
      </c>
      <c r="M23" s="20"/>
      <c r="N23" s="20"/>
      <c r="O23" s="20"/>
      <c r="P23" s="20"/>
      <c r="Q23" s="20"/>
      <c r="R23" s="21"/>
    </row>
    <row r="24" spans="3:18" x14ac:dyDescent="0.25">
      <c r="C24" s="4" t="s">
        <v>13</v>
      </c>
      <c r="D24" s="32">
        <v>760000</v>
      </c>
      <c r="E24" s="32"/>
      <c r="F24" s="19"/>
      <c r="G24" s="20">
        <v>83197.899999999994</v>
      </c>
      <c r="H24" s="20"/>
      <c r="I24" s="20"/>
      <c r="J24" s="20">
        <v>1023.72</v>
      </c>
      <c r="K24" s="20"/>
      <c r="L24" s="20"/>
      <c r="M24" s="20">
        <v>890541.16</v>
      </c>
      <c r="N24" s="20"/>
      <c r="O24" s="20"/>
      <c r="P24" s="20"/>
      <c r="Q24" s="20"/>
      <c r="R24" s="21"/>
    </row>
    <row r="25" spans="3:18" x14ac:dyDescent="0.25">
      <c r="C25" s="4" t="s">
        <v>14</v>
      </c>
      <c r="D25" s="32">
        <v>998000</v>
      </c>
      <c r="E25" s="32"/>
      <c r="F25" s="19"/>
      <c r="G25" s="20"/>
      <c r="H25" s="20">
        <v>299506.42</v>
      </c>
      <c r="I25" s="20">
        <v>31972.97</v>
      </c>
      <c r="J25" s="20">
        <v>68364.87</v>
      </c>
      <c r="K25" s="20">
        <v>42850.83</v>
      </c>
      <c r="L25" s="20">
        <v>210621.33</v>
      </c>
      <c r="M25" s="20">
        <v>45967.43</v>
      </c>
      <c r="N25" s="20"/>
      <c r="O25" s="20"/>
      <c r="P25" s="23"/>
      <c r="Q25" s="20"/>
      <c r="R25" s="21"/>
    </row>
    <row r="26" spans="3:18" x14ac:dyDescent="0.25">
      <c r="C26" s="4" t="s">
        <v>15</v>
      </c>
      <c r="D26" s="32">
        <v>471000</v>
      </c>
      <c r="E26" s="33"/>
      <c r="F26" s="19"/>
      <c r="G26" s="19"/>
      <c r="H26" s="19"/>
      <c r="I26" s="19"/>
      <c r="J26" s="19"/>
      <c r="K26" s="19"/>
      <c r="L26" s="20">
        <v>3000</v>
      </c>
      <c r="M26" s="19"/>
      <c r="N26" s="19"/>
      <c r="O26" s="20"/>
      <c r="Q26" s="19"/>
      <c r="R26" s="21"/>
    </row>
    <row r="27" spans="3:18" x14ac:dyDescent="0.25">
      <c r="C27" s="4" t="s">
        <v>16</v>
      </c>
      <c r="D27" s="32">
        <v>742302.87</v>
      </c>
      <c r="E27" s="33"/>
      <c r="F27" s="19"/>
      <c r="G27" s="19"/>
      <c r="H27" s="19">
        <v>85078</v>
      </c>
      <c r="I27" s="19"/>
      <c r="J27" s="19">
        <v>205194.5</v>
      </c>
      <c r="K27" s="19">
        <v>261906.9</v>
      </c>
      <c r="L27" s="20">
        <v>100300</v>
      </c>
      <c r="M27" s="19">
        <v>8968</v>
      </c>
      <c r="N27" s="19"/>
      <c r="O27" s="20"/>
      <c r="P27" s="19"/>
      <c r="Q27" s="20"/>
      <c r="R27" s="21"/>
    </row>
    <row r="28" spans="3:18" x14ac:dyDescent="0.25">
      <c r="C28" s="3" t="s">
        <v>17</v>
      </c>
      <c r="D28" s="34">
        <f>+D29+D30+D31+D32+D33+D34+D35+D36+D37</f>
        <v>5175400</v>
      </c>
      <c r="E28" s="34">
        <f t="shared" ref="E28:M28" si="3">+E29+E30+E31+E32+E33+E34+E35+E36+E37</f>
        <v>0</v>
      </c>
      <c r="F28" s="34">
        <f t="shared" si="3"/>
        <v>0</v>
      </c>
      <c r="G28" s="34">
        <f t="shared" si="3"/>
        <v>0</v>
      </c>
      <c r="H28" s="34">
        <f t="shared" si="3"/>
        <v>253482.88</v>
      </c>
      <c r="I28" s="34">
        <f t="shared" si="3"/>
        <v>14514</v>
      </c>
      <c r="J28" s="34">
        <f t="shared" si="3"/>
        <v>923240.66</v>
      </c>
      <c r="K28" s="34">
        <f t="shared" si="3"/>
        <v>2000000</v>
      </c>
      <c r="L28" s="34">
        <f t="shared" si="3"/>
        <v>683717.39</v>
      </c>
      <c r="M28" s="34">
        <f t="shared" si="3"/>
        <v>280321.74</v>
      </c>
      <c r="N28" s="22"/>
      <c r="O28" s="22"/>
      <c r="P28" s="22"/>
      <c r="Q28" s="22"/>
      <c r="R28" s="22">
        <f t="shared" si="2"/>
        <v>4155276.67</v>
      </c>
    </row>
    <row r="29" spans="3:18" x14ac:dyDescent="0.25">
      <c r="C29" s="4" t="s">
        <v>18</v>
      </c>
      <c r="D29" s="32">
        <v>180000</v>
      </c>
      <c r="E29" s="33"/>
      <c r="F29" s="19"/>
      <c r="G29" s="20"/>
      <c r="H29" s="20">
        <v>14868</v>
      </c>
      <c r="I29" s="20"/>
      <c r="J29" s="20">
        <v>130571.9</v>
      </c>
      <c r="K29" s="20"/>
      <c r="L29" s="20">
        <v>28320</v>
      </c>
      <c r="M29" s="20"/>
      <c r="N29" s="20"/>
      <c r="O29" s="20"/>
      <c r="P29" s="20"/>
      <c r="Q29" s="20"/>
      <c r="R29" s="21"/>
    </row>
    <row r="30" spans="3:18" x14ac:dyDescent="0.25">
      <c r="C30" s="4" t="s">
        <v>19</v>
      </c>
      <c r="D30" s="32">
        <v>110000</v>
      </c>
      <c r="E30" s="33"/>
      <c r="F30" s="19"/>
      <c r="G30" s="19"/>
      <c r="H30" s="19"/>
      <c r="I30" s="19"/>
      <c r="J30" s="19"/>
      <c r="K30" s="19"/>
      <c r="L30" s="19"/>
      <c r="M30" s="19"/>
      <c r="N30" s="19"/>
      <c r="O30" s="20"/>
      <c r="Q30" s="19"/>
      <c r="R30" s="21"/>
    </row>
    <row r="31" spans="3:18" x14ac:dyDescent="0.25">
      <c r="C31" s="4" t="s">
        <v>20</v>
      </c>
      <c r="D31" s="32">
        <v>300000</v>
      </c>
      <c r="E31" s="33"/>
      <c r="F31" s="19"/>
      <c r="G31" s="20"/>
      <c r="H31" s="20"/>
      <c r="I31" s="20"/>
      <c r="J31" s="20">
        <v>102188</v>
      </c>
      <c r="K31" s="20"/>
      <c r="L31" s="20"/>
      <c r="M31" s="20"/>
      <c r="N31" s="20"/>
      <c r="O31" s="20"/>
      <c r="P31" s="20"/>
      <c r="Q31" s="20"/>
      <c r="R31" s="21"/>
    </row>
    <row r="32" spans="3:18" x14ac:dyDescent="0.25">
      <c r="C32" s="4" t="s">
        <v>21</v>
      </c>
      <c r="D32" s="32"/>
      <c r="E32" s="33"/>
      <c r="F32" s="19"/>
      <c r="G32" s="19"/>
      <c r="H32" s="19"/>
      <c r="I32" s="19"/>
      <c r="J32" s="19"/>
      <c r="K32" s="19"/>
      <c r="L32" s="19"/>
      <c r="M32" s="19"/>
      <c r="N32" s="19"/>
      <c r="O32" s="20"/>
      <c r="P32" s="44"/>
      <c r="Q32" s="19"/>
      <c r="R32" s="21"/>
    </row>
    <row r="33" spans="3:18" x14ac:dyDescent="0.25">
      <c r="C33" s="4" t="s">
        <v>22</v>
      </c>
      <c r="D33" s="32">
        <v>310000</v>
      </c>
      <c r="E33" s="33"/>
      <c r="F33" s="19"/>
      <c r="G33" s="19"/>
      <c r="H33" s="19"/>
      <c r="I33" s="19"/>
      <c r="J33" s="19"/>
      <c r="K33" s="19"/>
      <c r="L33" s="19">
        <v>48707.47</v>
      </c>
      <c r="M33" s="19">
        <v>226121.98</v>
      </c>
      <c r="N33" s="19"/>
      <c r="O33" s="20"/>
      <c r="Q33" s="19"/>
      <c r="R33" s="21"/>
    </row>
    <row r="34" spans="3:18" x14ac:dyDescent="0.25">
      <c r="C34" s="4" t="s">
        <v>23</v>
      </c>
      <c r="D34" s="32">
        <v>201000</v>
      </c>
      <c r="E34" s="33"/>
      <c r="F34" s="19"/>
      <c r="G34" s="19"/>
      <c r="H34" s="19"/>
      <c r="I34" s="19"/>
      <c r="J34" s="19"/>
      <c r="K34" s="19"/>
      <c r="L34" s="19"/>
      <c r="M34" s="19">
        <v>19203.32</v>
      </c>
      <c r="N34" s="19"/>
      <c r="O34" s="20"/>
      <c r="P34" s="19"/>
      <c r="Q34" s="19"/>
      <c r="R34" s="21"/>
    </row>
    <row r="35" spans="3:18" x14ac:dyDescent="0.25">
      <c r="C35" s="4" t="s">
        <v>24</v>
      </c>
      <c r="D35" s="32">
        <v>2191000</v>
      </c>
      <c r="E35" s="33"/>
      <c r="F35" s="19"/>
      <c r="G35" s="19"/>
      <c r="H35" s="19"/>
      <c r="I35" s="20"/>
      <c r="J35" s="20">
        <v>95015</v>
      </c>
      <c r="K35" s="20">
        <v>2000000</v>
      </c>
      <c r="L35" s="20"/>
      <c r="M35" s="20"/>
      <c r="N35" s="20"/>
      <c r="O35" s="20"/>
      <c r="P35" s="20"/>
      <c r="Q35" s="19"/>
      <c r="R35" s="21"/>
    </row>
    <row r="36" spans="3:18" x14ac:dyDescent="0.25">
      <c r="C36" s="4" t="s">
        <v>25</v>
      </c>
      <c r="D36" s="32"/>
      <c r="E36" s="33"/>
      <c r="F36" s="19"/>
      <c r="G36" s="19"/>
      <c r="H36" s="19"/>
      <c r="I36" s="19"/>
      <c r="J36" s="19"/>
      <c r="K36" s="19"/>
      <c r="L36" s="19"/>
      <c r="M36" s="19"/>
      <c r="N36" s="19"/>
      <c r="O36" s="20"/>
      <c r="Q36" s="19"/>
      <c r="R36" s="22"/>
    </row>
    <row r="37" spans="3:18" x14ac:dyDescent="0.25">
      <c r="C37" s="4" t="s">
        <v>26</v>
      </c>
      <c r="D37" s="32">
        <v>1883400</v>
      </c>
      <c r="E37" s="33"/>
      <c r="F37" s="19"/>
      <c r="G37" s="20"/>
      <c r="H37" s="20">
        <v>238614.88</v>
      </c>
      <c r="I37" s="20">
        <v>14514</v>
      </c>
      <c r="J37" s="20">
        <v>595465.76</v>
      </c>
      <c r="K37" s="20"/>
      <c r="L37" s="20">
        <v>606689.92000000004</v>
      </c>
      <c r="M37" s="20">
        <v>34996.44</v>
      </c>
      <c r="N37" s="20"/>
      <c r="O37" s="20"/>
      <c r="P37" s="20"/>
      <c r="Q37" s="20"/>
      <c r="R37" s="22"/>
    </row>
    <row r="38" spans="3:18" x14ac:dyDescent="0.25">
      <c r="C38" s="3" t="s">
        <v>27</v>
      </c>
      <c r="D38" s="34">
        <f>+D39+D45</f>
        <v>200000</v>
      </c>
      <c r="E38" s="34">
        <f t="shared" ref="E38:M38" si="4">+E39+E45</f>
        <v>0</v>
      </c>
      <c r="F38" s="34">
        <f t="shared" si="4"/>
        <v>0</v>
      </c>
      <c r="G38" s="34">
        <f t="shared" si="4"/>
        <v>0</v>
      </c>
      <c r="H38" s="34">
        <f t="shared" si="4"/>
        <v>0</v>
      </c>
      <c r="I38" s="34">
        <f t="shared" si="4"/>
        <v>0</v>
      </c>
      <c r="J38" s="34">
        <f t="shared" si="4"/>
        <v>0</v>
      </c>
      <c r="K38" s="34">
        <f t="shared" si="4"/>
        <v>0</v>
      </c>
      <c r="L38" s="34">
        <f t="shared" si="4"/>
        <v>0</v>
      </c>
      <c r="M38" s="34">
        <f t="shared" si="4"/>
        <v>126120.85</v>
      </c>
      <c r="N38" s="49"/>
      <c r="O38" s="49"/>
      <c r="P38" s="49"/>
      <c r="R38" s="22">
        <f t="shared" si="2"/>
        <v>126120.85</v>
      </c>
    </row>
    <row r="39" spans="3:18" x14ac:dyDescent="0.25">
      <c r="C39" s="4" t="s">
        <v>28</v>
      </c>
      <c r="D39" s="32">
        <v>70000</v>
      </c>
      <c r="E39" s="33"/>
      <c r="F39" s="24"/>
      <c r="G39" s="25"/>
      <c r="H39" s="25"/>
      <c r="I39" s="25"/>
      <c r="J39" s="25"/>
      <c r="K39" s="25"/>
      <c r="L39" s="25"/>
      <c r="M39" s="25">
        <v>34000</v>
      </c>
      <c r="N39" s="25"/>
      <c r="O39" s="23"/>
      <c r="P39" s="23"/>
      <c r="Q39" s="25"/>
      <c r="R39" s="22"/>
    </row>
    <row r="40" spans="3:18" x14ac:dyDescent="0.25">
      <c r="C40" s="4" t="s">
        <v>29</v>
      </c>
      <c r="D40" s="32"/>
      <c r="E40" s="33"/>
      <c r="F40" s="24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2"/>
    </row>
    <row r="41" spans="3:18" x14ac:dyDescent="0.25">
      <c r="C41" s="4" t="s">
        <v>30</v>
      </c>
      <c r="D41" s="32"/>
      <c r="E41" s="33"/>
      <c r="F41" s="24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2"/>
    </row>
    <row r="42" spans="3:18" x14ac:dyDescent="0.25">
      <c r="C42" s="4" t="s">
        <v>31</v>
      </c>
      <c r="D42" s="32"/>
      <c r="E42" s="33"/>
      <c r="F42" s="24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2"/>
    </row>
    <row r="43" spans="3:18" x14ac:dyDescent="0.25">
      <c r="C43" s="4" t="s">
        <v>32</v>
      </c>
      <c r="D43" s="32"/>
      <c r="E43" s="33"/>
      <c r="F43" s="24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2"/>
    </row>
    <row r="44" spans="3:18" x14ac:dyDescent="0.25">
      <c r="C44" s="4" t="s">
        <v>33</v>
      </c>
      <c r="D44" s="32"/>
      <c r="E44" s="33"/>
      <c r="F44" s="24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2"/>
    </row>
    <row r="45" spans="3:18" x14ac:dyDescent="0.25">
      <c r="C45" s="4" t="s">
        <v>34</v>
      </c>
      <c r="D45" s="32">
        <v>130000</v>
      </c>
      <c r="E45" s="33"/>
      <c r="F45" s="24"/>
      <c r="G45" s="25"/>
      <c r="H45" s="25"/>
      <c r="I45" s="25"/>
      <c r="J45" s="25"/>
      <c r="K45" s="25"/>
      <c r="L45" s="25"/>
      <c r="M45" s="25">
        <v>92120.85</v>
      </c>
      <c r="N45" s="25"/>
      <c r="O45" s="25"/>
      <c r="P45" s="25"/>
      <c r="Q45" s="25"/>
      <c r="R45" s="22"/>
    </row>
    <row r="46" spans="3:18" x14ac:dyDescent="0.25">
      <c r="C46" s="4" t="s">
        <v>35</v>
      </c>
      <c r="D46" s="34"/>
      <c r="E46" s="33"/>
      <c r="R46" s="22"/>
    </row>
    <row r="47" spans="3:18" x14ac:dyDescent="0.25">
      <c r="C47" s="3" t="s">
        <v>36</v>
      </c>
      <c r="D47" s="32"/>
      <c r="E47" s="33"/>
      <c r="R47" s="22"/>
    </row>
    <row r="48" spans="3:18" x14ac:dyDescent="0.25">
      <c r="C48" s="4" t="s">
        <v>37</v>
      </c>
      <c r="D48" s="32"/>
      <c r="E48" s="33"/>
      <c r="R48" s="22"/>
    </row>
    <row r="49" spans="3:18" x14ac:dyDescent="0.25">
      <c r="C49" s="4" t="s">
        <v>38</v>
      </c>
      <c r="D49" s="32"/>
      <c r="E49" s="33"/>
      <c r="R49" s="22"/>
    </row>
    <row r="50" spans="3:18" x14ac:dyDescent="0.25">
      <c r="C50" s="4" t="s">
        <v>39</v>
      </c>
      <c r="D50" s="32"/>
      <c r="E50" s="33"/>
      <c r="R50" s="22"/>
    </row>
    <row r="51" spans="3:18" x14ac:dyDescent="0.25">
      <c r="C51" s="4" t="s">
        <v>40</v>
      </c>
      <c r="D51" s="32"/>
      <c r="E51" s="33"/>
      <c r="R51" s="22"/>
    </row>
    <row r="52" spans="3:18" x14ac:dyDescent="0.25">
      <c r="C52" s="4" t="s">
        <v>41</v>
      </c>
      <c r="D52" s="32"/>
      <c r="E52" s="33"/>
      <c r="R52" s="22"/>
    </row>
    <row r="53" spans="3:18" x14ac:dyDescent="0.25">
      <c r="C53" s="4" t="s">
        <v>42</v>
      </c>
      <c r="D53" s="32"/>
      <c r="E53" s="33"/>
      <c r="R53" s="22"/>
    </row>
    <row r="54" spans="3:18" x14ac:dyDescent="0.25">
      <c r="C54" s="3" t="s">
        <v>43</v>
      </c>
      <c r="D54" s="34">
        <f>+D55+D56+D57+D58+D59+D60+D61+D62+D63</f>
        <v>5527950</v>
      </c>
      <c r="E54" s="34">
        <f t="shared" ref="E54:M54" si="5">+E55+E56+E57+E58+E59+E60+E61+E62+E63</f>
        <v>0</v>
      </c>
      <c r="F54" s="34">
        <f t="shared" si="5"/>
        <v>0</v>
      </c>
      <c r="G54" s="34">
        <f t="shared" si="5"/>
        <v>0</v>
      </c>
      <c r="H54" s="34">
        <f t="shared" si="5"/>
        <v>0</v>
      </c>
      <c r="I54" s="34">
        <f t="shared" si="5"/>
        <v>0</v>
      </c>
      <c r="J54" s="34">
        <f t="shared" si="5"/>
        <v>19163.21</v>
      </c>
      <c r="K54" s="34">
        <f t="shared" si="5"/>
        <v>566144.68000000005</v>
      </c>
      <c r="L54" s="34">
        <f t="shared" si="5"/>
        <v>1091121.4100000001</v>
      </c>
      <c r="M54" s="34">
        <f t="shared" si="5"/>
        <v>142653.74</v>
      </c>
      <c r="N54" s="22"/>
      <c r="O54" s="22"/>
      <c r="P54" s="22"/>
      <c r="Q54" s="22"/>
      <c r="R54" s="22">
        <f t="shared" si="2"/>
        <v>1819083.0400000003</v>
      </c>
    </row>
    <row r="55" spans="3:18" x14ac:dyDescent="0.25">
      <c r="C55" s="4" t="s">
        <v>44</v>
      </c>
      <c r="D55" s="32">
        <v>2228000</v>
      </c>
      <c r="E55" s="33"/>
      <c r="F55" s="19"/>
      <c r="G55" s="19"/>
      <c r="H55" s="19"/>
      <c r="I55" s="19"/>
      <c r="J55" s="20"/>
      <c r="K55" s="20">
        <v>333919.09000000003</v>
      </c>
      <c r="L55" s="20">
        <v>994163.17</v>
      </c>
      <c r="M55" s="20"/>
      <c r="N55" s="20"/>
      <c r="O55" s="26"/>
      <c r="P55" s="20"/>
      <c r="Q55" s="20"/>
      <c r="R55" s="21"/>
    </row>
    <row r="56" spans="3:18" x14ac:dyDescent="0.25">
      <c r="C56" s="4" t="s">
        <v>45</v>
      </c>
      <c r="D56" s="32">
        <v>22000</v>
      </c>
      <c r="E56" s="33"/>
      <c r="F56" s="19"/>
      <c r="G56" s="19"/>
      <c r="H56" s="19"/>
      <c r="I56" s="19"/>
      <c r="J56" s="19">
        <v>19163.21</v>
      </c>
      <c r="K56" s="19"/>
      <c r="L56" s="19"/>
      <c r="M56" s="19"/>
      <c r="N56" s="19"/>
      <c r="O56" s="26"/>
      <c r="P56" s="19"/>
      <c r="Q56" s="19"/>
      <c r="R56" s="21"/>
    </row>
    <row r="57" spans="3:18" x14ac:dyDescent="0.25">
      <c r="C57" s="4" t="s">
        <v>46</v>
      </c>
      <c r="D57" s="32">
        <v>1701000</v>
      </c>
      <c r="E57" s="33"/>
      <c r="F57" s="19"/>
      <c r="G57" s="19"/>
      <c r="H57" s="19"/>
      <c r="I57" s="19"/>
      <c r="J57" s="19"/>
      <c r="K57" s="19"/>
      <c r="L57" s="19"/>
      <c r="M57" s="19"/>
      <c r="N57" s="19"/>
      <c r="O57" s="26"/>
      <c r="P57" s="19"/>
      <c r="Q57" s="19"/>
      <c r="R57" s="21"/>
    </row>
    <row r="58" spans="3:18" x14ac:dyDescent="0.25">
      <c r="C58" s="4" t="s">
        <v>47</v>
      </c>
      <c r="D58" s="32">
        <v>591000</v>
      </c>
      <c r="E58" s="33"/>
      <c r="F58" s="19"/>
      <c r="G58" s="19"/>
      <c r="H58" s="19"/>
      <c r="I58" s="19"/>
      <c r="J58" s="19"/>
      <c r="K58" s="19"/>
      <c r="L58" s="19"/>
      <c r="M58" s="19"/>
      <c r="N58" s="19"/>
      <c r="O58" s="26"/>
      <c r="P58" s="19"/>
      <c r="Q58" s="19"/>
      <c r="R58" s="21"/>
    </row>
    <row r="59" spans="3:18" x14ac:dyDescent="0.25">
      <c r="C59" s="4" t="s">
        <v>48</v>
      </c>
      <c r="D59" s="32">
        <v>735950</v>
      </c>
      <c r="E59" s="33"/>
      <c r="F59" s="19"/>
      <c r="G59" s="19"/>
      <c r="H59" s="19"/>
      <c r="I59" s="19"/>
      <c r="J59" s="19"/>
      <c r="K59" s="19">
        <v>221515.59</v>
      </c>
      <c r="L59" s="19">
        <v>96958.24</v>
      </c>
      <c r="M59" s="19">
        <v>142653.74</v>
      </c>
      <c r="N59" s="19"/>
      <c r="O59" s="26"/>
      <c r="P59" s="19"/>
      <c r="Q59" s="19"/>
      <c r="R59" s="21"/>
    </row>
    <row r="60" spans="3:18" x14ac:dyDescent="0.25">
      <c r="C60" s="4" t="s">
        <v>49</v>
      </c>
      <c r="D60" s="32">
        <v>50000</v>
      </c>
      <c r="E60" s="33"/>
      <c r="F60" s="19"/>
      <c r="G60" s="19"/>
      <c r="H60" s="19"/>
      <c r="I60" s="19"/>
      <c r="J60" s="19"/>
      <c r="K60" s="19"/>
      <c r="L60" s="20"/>
      <c r="M60" s="20"/>
      <c r="N60" s="20"/>
      <c r="O60" s="26"/>
      <c r="P60" s="19"/>
      <c r="Q60" s="19"/>
      <c r="R60" s="21"/>
    </row>
    <row r="61" spans="3:18" x14ac:dyDescent="0.25">
      <c r="C61" s="4" t="s">
        <v>50</v>
      </c>
      <c r="D61" s="32"/>
      <c r="E61" s="33"/>
      <c r="F61" s="19"/>
      <c r="G61" s="19"/>
      <c r="H61" s="19"/>
      <c r="I61" s="19"/>
      <c r="J61" s="19"/>
      <c r="K61" s="19"/>
      <c r="L61" s="19"/>
      <c r="M61" s="19"/>
      <c r="N61" s="19"/>
      <c r="O61" s="26"/>
      <c r="P61" s="19"/>
      <c r="Q61" s="19"/>
      <c r="R61" s="21"/>
    </row>
    <row r="62" spans="3:18" x14ac:dyDescent="0.25">
      <c r="C62" s="4" t="s">
        <v>51</v>
      </c>
      <c r="D62" s="32">
        <v>200000</v>
      </c>
      <c r="E62" s="33"/>
      <c r="F62" s="19"/>
      <c r="G62" s="19"/>
      <c r="H62" s="19"/>
      <c r="I62" s="19"/>
      <c r="J62" s="19"/>
      <c r="K62" s="19">
        <v>10710</v>
      </c>
      <c r="L62" s="19"/>
      <c r="M62" s="19"/>
      <c r="N62" s="19"/>
      <c r="O62" s="26"/>
      <c r="P62" s="19"/>
      <c r="Q62" s="19"/>
      <c r="R62" s="21"/>
    </row>
    <row r="63" spans="3:18" x14ac:dyDescent="0.25">
      <c r="C63" s="4" t="s">
        <v>52</v>
      </c>
      <c r="D63" s="32"/>
      <c r="E63" s="33"/>
      <c r="F63" s="19"/>
      <c r="G63" s="19"/>
      <c r="H63" s="19"/>
      <c r="I63" s="19"/>
      <c r="J63" s="19"/>
      <c r="K63" s="19"/>
      <c r="L63" s="19"/>
      <c r="M63" s="19"/>
      <c r="N63" s="19"/>
      <c r="O63" s="26"/>
      <c r="P63" s="19"/>
      <c r="Q63" s="19"/>
      <c r="R63" s="21"/>
    </row>
    <row r="64" spans="3:18" x14ac:dyDescent="0.25">
      <c r="C64" s="3" t="s">
        <v>53</v>
      </c>
      <c r="D64" s="35">
        <f>+D65</f>
        <v>1000</v>
      </c>
      <c r="E64" s="35"/>
      <c r="F64" s="27"/>
      <c r="G64" s="25"/>
      <c r="H64" s="25"/>
      <c r="I64" s="25"/>
      <c r="J64" s="48"/>
      <c r="K64" s="48"/>
      <c r="L64" s="25"/>
      <c r="M64" s="25"/>
      <c r="N64" s="25"/>
      <c r="O64" s="25"/>
      <c r="P64" s="25"/>
      <c r="Q64" s="25"/>
      <c r="R64" s="22">
        <f t="shared" ref="R64" si="6">+F64+G64+H64+I64+J64+K64+L64+M64+N64+O64+P64+Q64</f>
        <v>0</v>
      </c>
    </row>
    <row r="65" spans="3:18" x14ac:dyDescent="0.25">
      <c r="C65" s="4" t="s">
        <v>54</v>
      </c>
      <c r="D65" s="32">
        <v>1000</v>
      </c>
      <c r="E65" s="33"/>
      <c r="F65" s="24"/>
      <c r="G65" s="25"/>
      <c r="H65" s="25"/>
      <c r="I65" s="25"/>
      <c r="J65" s="23"/>
      <c r="K65" s="23"/>
      <c r="L65" s="25"/>
      <c r="M65" s="25"/>
      <c r="N65" s="25"/>
      <c r="O65" s="25"/>
      <c r="P65" s="25"/>
      <c r="Q65" s="25"/>
      <c r="R65" s="21"/>
    </row>
    <row r="66" spans="3:18" x14ac:dyDescent="0.25">
      <c r="C66" s="4" t="s">
        <v>55</v>
      </c>
      <c r="D66" s="32"/>
      <c r="E66" s="33"/>
      <c r="F66" s="24"/>
      <c r="G66" s="25"/>
      <c r="H66" s="25"/>
      <c r="I66" s="25"/>
      <c r="J66" s="23"/>
      <c r="K66" s="23"/>
      <c r="L66" s="25"/>
      <c r="M66" s="25"/>
      <c r="N66" s="25"/>
      <c r="O66" s="25"/>
      <c r="P66" s="25"/>
      <c r="Q66" s="25"/>
      <c r="R66" s="21"/>
    </row>
    <row r="67" spans="3:18" x14ac:dyDescent="0.25">
      <c r="C67" s="4" t="s">
        <v>56</v>
      </c>
      <c r="D67" s="32"/>
      <c r="E67" s="33"/>
      <c r="F67" s="24"/>
      <c r="G67" s="25"/>
      <c r="H67" s="25"/>
      <c r="I67" s="25"/>
      <c r="J67" s="23"/>
      <c r="K67" s="23"/>
      <c r="L67" s="25"/>
      <c r="M67" s="25"/>
      <c r="N67" s="25"/>
      <c r="O67" s="25"/>
      <c r="P67" s="25"/>
      <c r="Q67" s="25"/>
      <c r="R67" s="21"/>
    </row>
    <row r="68" spans="3:18" x14ac:dyDescent="0.25">
      <c r="C68" s="4" t="s">
        <v>57</v>
      </c>
      <c r="D68" s="32"/>
      <c r="E68" s="33"/>
      <c r="F68" s="24"/>
      <c r="G68" s="25"/>
      <c r="H68" s="25"/>
      <c r="I68" s="25"/>
      <c r="J68" s="23"/>
      <c r="K68" s="23"/>
      <c r="L68" s="25"/>
      <c r="M68" s="25"/>
      <c r="N68" s="25"/>
      <c r="O68" s="25"/>
      <c r="P68" s="25"/>
      <c r="Q68" s="25"/>
      <c r="R68" s="21"/>
    </row>
    <row r="69" spans="3:18" x14ac:dyDescent="0.25">
      <c r="C69" s="3" t="s">
        <v>58</v>
      </c>
      <c r="D69" s="32"/>
      <c r="E69" s="33"/>
      <c r="J69" s="44"/>
      <c r="K69" s="44"/>
      <c r="R69" s="21"/>
    </row>
    <row r="70" spans="3:18" x14ac:dyDescent="0.25">
      <c r="C70" s="4" t="s">
        <v>59</v>
      </c>
      <c r="D70" s="34"/>
      <c r="E70" s="33"/>
      <c r="J70" s="44"/>
      <c r="K70" s="44"/>
      <c r="R70" s="21"/>
    </row>
    <row r="71" spans="3:18" x14ac:dyDescent="0.25">
      <c r="C71" s="4" t="s">
        <v>60</v>
      </c>
      <c r="D71" s="32"/>
      <c r="E71" s="33"/>
      <c r="J71" s="44"/>
      <c r="K71" s="44"/>
      <c r="R71" s="21"/>
    </row>
    <row r="72" spans="3:18" x14ac:dyDescent="0.25">
      <c r="C72" s="3" t="s">
        <v>61</v>
      </c>
      <c r="D72" s="32"/>
      <c r="E72" s="33"/>
      <c r="J72" s="44"/>
      <c r="K72" s="44"/>
      <c r="R72" s="21"/>
    </row>
    <row r="73" spans="3:18" x14ac:dyDescent="0.25">
      <c r="C73" s="4" t="s">
        <v>62</v>
      </c>
      <c r="D73" s="34"/>
      <c r="E73" s="33"/>
      <c r="J73" s="44"/>
      <c r="K73" s="44"/>
      <c r="R73" s="21"/>
    </row>
    <row r="74" spans="3:18" x14ac:dyDescent="0.25">
      <c r="C74" s="4" t="s">
        <v>63</v>
      </c>
      <c r="D74" s="32"/>
      <c r="E74" s="33"/>
      <c r="J74" s="44"/>
      <c r="K74" s="44"/>
      <c r="R74" s="21"/>
    </row>
    <row r="75" spans="3:18" x14ac:dyDescent="0.25">
      <c r="C75" s="4" t="s">
        <v>64</v>
      </c>
      <c r="D75" s="32"/>
      <c r="E75" s="33"/>
      <c r="J75" s="44"/>
      <c r="K75" s="44"/>
      <c r="R75" s="21"/>
    </row>
    <row r="76" spans="3:18" x14ac:dyDescent="0.25">
      <c r="C76" s="1" t="s">
        <v>67</v>
      </c>
      <c r="D76" s="32"/>
      <c r="E76" s="33"/>
      <c r="F76" s="2"/>
      <c r="G76" s="2"/>
      <c r="H76" s="2"/>
      <c r="I76" s="2"/>
      <c r="J76" s="47"/>
      <c r="K76" s="47"/>
      <c r="L76" s="2"/>
      <c r="M76" s="2"/>
      <c r="N76" s="2"/>
      <c r="O76" s="2"/>
      <c r="P76" s="2"/>
      <c r="Q76" s="2"/>
      <c r="R76" s="21"/>
    </row>
    <row r="77" spans="3:18" x14ac:dyDescent="0.25">
      <c r="C77" s="3" t="s">
        <v>68</v>
      </c>
      <c r="D77" s="34"/>
      <c r="E77" s="33"/>
      <c r="R77" s="21"/>
    </row>
    <row r="78" spans="3:18" x14ac:dyDescent="0.25">
      <c r="C78" s="4" t="s">
        <v>69</v>
      </c>
      <c r="D78" s="34"/>
      <c r="E78" s="33"/>
      <c r="R78" s="21"/>
    </row>
    <row r="79" spans="3:18" x14ac:dyDescent="0.25">
      <c r="C79" s="4" t="s">
        <v>70</v>
      </c>
      <c r="D79" s="32"/>
      <c r="E79" s="33"/>
      <c r="R79" s="21"/>
    </row>
    <row r="80" spans="3:18" x14ac:dyDescent="0.25">
      <c r="C80" s="3" t="s">
        <v>71</v>
      </c>
      <c r="D80" s="32"/>
      <c r="E80" s="33"/>
      <c r="R80" s="21"/>
    </row>
    <row r="81" spans="3:18" x14ac:dyDescent="0.25">
      <c r="C81" s="4" t="s">
        <v>72</v>
      </c>
      <c r="D81" s="34"/>
      <c r="E81" s="33"/>
      <c r="R81" s="21"/>
    </row>
    <row r="82" spans="3:18" x14ac:dyDescent="0.25">
      <c r="C82" s="4" t="s">
        <v>73</v>
      </c>
      <c r="D82" s="32"/>
      <c r="E82" s="33"/>
      <c r="R82" s="21"/>
    </row>
    <row r="83" spans="3:18" x14ac:dyDescent="0.25">
      <c r="C83" s="3" t="s">
        <v>74</v>
      </c>
      <c r="D83" s="32"/>
      <c r="E83" s="33"/>
      <c r="R83" s="21"/>
    </row>
    <row r="84" spans="3:18" x14ac:dyDescent="0.25">
      <c r="C84" s="4" t="s">
        <v>75</v>
      </c>
      <c r="D84" s="34"/>
      <c r="E84" s="33"/>
      <c r="R84" s="21"/>
    </row>
    <row r="85" spans="3:18" x14ac:dyDescent="0.25">
      <c r="C85" s="28" t="s">
        <v>65</v>
      </c>
      <c r="D85" s="36">
        <f>+D54+D28+D18+D12+D64+D38</f>
        <v>76349002.870000005</v>
      </c>
      <c r="E85" s="36">
        <f>+E54+E28+E18+E12+E64+E38</f>
        <v>0</v>
      </c>
      <c r="F85" s="29">
        <f t="shared" ref="F85:Q85" si="7">+F28+F18+F12+F54+F38</f>
        <v>3174459.1500000004</v>
      </c>
      <c r="G85" s="29">
        <f t="shared" si="7"/>
        <v>3245815.88</v>
      </c>
      <c r="H85" s="29">
        <f t="shared" si="7"/>
        <v>5783039.2400000002</v>
      </c>
      <c r="I85" s="29">
        <f t="shared" si="7"/>
        <v>6009094.9699999997</v>
      </c>
      <c r="J85" s="29">
        <f t="shared" si="7"/>
        <v>5683918.9400000004</v>
      </c>
      <c r="K85" s="29">
        <f t="shared" si="7"/>
        <v>9004307.8300000001</v>
      </c>
      <c r="L85" s="29">
        <f t="shared" si="7"/>
        <v>6979479.1600000001</v>
      </c>
      <c r="M85" s="29">
        <f>+M28+M18+M12+M54+M38</f>
        <v>6001527.8399999999</v>
      </c>
      <c r="N85" s="29">
        <f t="shared" si="7"/>
        <v>0</v>
      </c>
      <c r="O85" s="29">
        <f t="shared" si="7"/>
        <v>0</v>
      </c>
      <c r="P85" s="29">
        <f t="shared" si="7"/>
        <v>0</v>
      </c>
      <c r="Q85" s="29">
        <f t="shared" si="7"/>
        <v>0</v>
      </c>
      <c r="R85" s="37">
        <f>+F85+G85+H85+I85+J85+K85+L85+M85+N85+O85+P85+Q85</f>
        <v>45881643.010000005</v>
      </c>
    </row>
    <row r="86" spans="3:18" x14ac:dyDescent="0.25">
      <c r="C86" s="39"/>
      <c r="D86" s="40"/>
      <c r="E86" s="40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2"/>
    </row>
    <row r="87" spans="3:18" x14ac:dyDescent="0.25">
      <c r="C87" s="43" t="s">
        <v>106</v>
      </c>
      <c r="D87" s="40"/>
      <c r="E87" s="40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2"/>
    </row>
    <row r="88" spans="3:18" x14ac:dyDescent="0.25">
      <c r="C88" s="72" t="s">
        <v>107</v>
      </c>
      <c r="D88" s="72"/>
      <c r="E88" s="72"/>
      <c r="F88" s="72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2"/>
    </row>
    <row r="89" spans="3:18" x14ac:dyDescent="0.25">
      <c r="C89" s="73" t="s">
        <v>108</v>
      </c>
      <c r="D89" s="73"/>
      <c r="E89" s="73"/>
      <c r="F89" s="73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2"/>
    </row>
    <row r="90" spans="3:18" ht="24" customHeight="1" x14ac:dyDescent="0.25">
      <c r="C90" s="74" t="s">
        <v>109</v>
      </c>
      <c r="D90" s="74"/>
      <c r="E90" s="74"/>
      <c r="F90" s="74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2"/>
    </row>
    <row r="91" spans="3:18" x14ac:dyDescent="0.25">
      <c r="C91" s="53"/>
      <c r="E91" s="40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2"/>
    </row>
    <row r="92" spans="3:18" x14ac:dyDescent="0.25">
      <c r="C92" s="53"/>
    </row>
  </sheetData>
  <mergeCells count="12">
    <mergeCell ref="C88:F88"/>
    <mergeCell ref="C89:F89"/>
    <mergeCell ref="C90:F90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SGN Contabilidad</cp:lastModifiedBy>
  <cp:lastPrinted>2025-07-08T14:52:26Z</cp:lastPrinted>
  <dcterms:created xsi:type="dcterms:W3CDTF">2021-07-29T18:58:50Z</dcterms:created>
  <dcterms:modified xsi:type="dcterms:W3CDTF">2025-09-19T13:12:09Z</dcterms:modified>
</cp:coreProperties>
</file>