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0730" windowHeight="8085"/>
  </bookViews>
  <sheets>
    <sheet name="FEBRERO EJEC" sheetId="7" r:id="rId1"/>
    <sheet name="Hoja1" sheetId="9" r:id="rId2"/>
    <sheet name="Hoja2" sheetId="10" r:id="rId3"/>
    <sheet name="Hoja3" sheetId="11" r:id="rId4"/>
  </sheets>
  <definedNames>
    <definedName name="_xlnm._FilterDatabase" localSheetId="0" hidden="1">'FEBRERO EJEC'!#REF!</definedName>
    <definedName name="MyExchangeRate">#REF!</definedName>
    <definedName name="_xlnm.Print_Titles" localSheetId="0">'FEBRERO EJEC'!$1:$19</definedName>
  </definedNames>
  <calcPr calcId="145621"/>
</workbook>
</file>

<file path=xl/calcChain.xml><?xml version="1.0" encoding="utf-8"?>
<calcChain xmlns="http://schemas.openxmlformats.org/spreadsheetml/2006/main">
  <c r="H55" i="7" l="1"/>
  <c r="H93" i="7" l="1"/>
  <c r="H158" i="7" l="1"/>
  <c r="H31" i="7" l="1"/>
  <c r="H131" i="7" l="1"/>
  <c r="H137" i="7" l="1"/>
  <c r="H136" i="7" s="1"/>
  <c r="I16" i="7" l="1"/>
  <c r="H114" i="7"/>
  <c r="H85" i="7"/>
  <c r="H62" i="7"/>
  <c r="H194" i="7"/>
  <c r="H184" i="7"/>
  <c r="H129" i="7"/>
  <c r="H118" i="7"/>
  <c r="H145" i="7"/>
  <c r="H65" i="7"/>
  <c r="H189" i="7"/>
  <c r="H177" i="7"/>
  <c r="H163" i="7"/>
  <c r="H50" i="7"/>
  <c r="H102" i="7"/>
  <c r="H59" i="7"/>
  <c r="H37" i="7"/>
  <c r="H36" i="7" s="1"/>
  <c r="H116" i="7"/>
  <c r="H91" i="7"/>
  <c r="H80" i="7"/>
  <c r="H25" i="7"/>
  <c r="H122" i="7"/>
  <c r="H152" i="7"/>
  <c r="H196" i="7"/>
  <c r="H76" i="7"/>
  <c r="H187" i="7"/>
  <c r="H22" i="7"/>
  <c r="H69" i="7"/>
  <c r="H97" i="7"/>
  <c r="H174" i="7"/>
  <c r="H173" i="7" s="1"/>
  <c r="I173" i="7" s="1"/>
  <c r="I48" i="7"/>
  <c r="H44" i="7"/>
  <c r="H151" i="7" l="1"/>
  <c r="H176" i="7"/>
  <c r="I176" i="7" s="1"/>
  <c r="H21" i="7"/>
  <c r="H20" i="7" s="1"/>
  <c r="H113" i="7"/>
  <c r="H79" i="7"/>
  <c r="H49" i="7"/>
  <c r="I20" i="7" l="1"/>
  <c r="H111" i="7"/>
  <c r="I111" i="7" s="1"/>
  <c r="I200" i="7" s="1"/>
  <c r="I201" i="7" s="1"/>
  <c r="I49" i="7"/>
</calcChain>
</file>

<file path=xl/sharedStrings.xml><?xml version="1.0" encoding="utf-8"?>
<sst xmlns="http://schemas.openxmlformats.org/spreadsheetml/2006/main" count="193" uniqueCount="191">
  <si>
    <t>Productos eléctricos y afines</t>
  </si>
  <si>
    <t>SOBRESUELDOS</t>
  </si>
  <si>
    <t>Combustibles y lubricantes</t>
  </si>
  <si>
    <t>(En RD$)</t>
  </si>
  <si>
    <t>Total Servicios Personales</t>
  </si>
  <si>
    <t>Electricidad</t>
  </si>
  <si>
    <t>Agua</t>
  </si>
  <si>
    <t>SERVICIOS NO PERSONALES</t>
  </si>
  <si>
    <t>SERVICIOS PERSONALES</t>
  </si>
  <si>
    <t>Cuenta</t>
  </si>
  <si>
    <t>Objeto</t>
  </si>
  <si>
    <t>Subcuenta</t>
  </si>
  <si>
    <t>Contribuciones al seguro de riesgo laboral</t>
  </si>
  <si>
    <t>DESEMBOLSOS EFECTUADOS</t>
  </si>
  <si>
    <t>RD$</t>
  </si>
  <si>
    <t>Subtotal de Desembolsos</t>
  </si>
  <si>
    <t>01</t>
  </si>
  <si>
    <t>02</t>
  </si>
  <si>
    <t>03</t>
  </si>
  <si>
    <t>DISPONIBLE PARA EL PERIODO</t>
  </si>
  <si>
    <t>DESCRIPCIÓN DE CUENTAS</t>
  </si>
  <si>
    <t>DEPARTAMENTO ADMINISTRATIVO FINANCIERO</t>
  </si>
  <si>
    <t>Peajes</t>
  </si>
  <si>
    <t>Maquinarias y Equipos</t>
  </si>
  <si>
    <t>Equipo Educacional y Recreativo</t>
  </si>
  <si>
    <t>06</t>
  </si>
  <si>
    <t>ACTIVOS NO FINANCIEROS</t>
  </si>
  <si>
    <t>Subtotal Activos no Financieros</t>
  </si>
  <si>
    <t>Telefono local</t>
  </si>
  <si>
    <t>Otros alquileres</t>
  </si>
  <si>
    <t>Equipos de computacion y operación</t>
  </si>
  <si>
    <t>programas de computacion</t>
  </si>
  <si>
    <t>Papel de escritorio</t>
  </si>
  <si>
    <t>Textos de enseñanza</t>
  </si>
  <si>
    <t>04</t>
  </si>
  <si>
    <t>TRANSFERENCIAS CORRIENTES</t>
  </si>
  <si>
    <t>Transferencias corrientes al sector privado</t>
  </si>
  <si>
    <t>Becas y viajes de estudio</t>
  </si>
  <si>
    <t xml:space="preserve">Maquinaria y equipo de producccion </t>
  </si>
  <si>
    <t xml:space="preserve">Equipo de comunicación </t>
  </si>
  <si>
    <t>REMUNERACION</t>
  </si>
  <si>
    <t>Remuneracion al personal fijo</t>
  </si>
  <si>
    <t>Suedos fijos</t>
  </si>
  <si>
    <t>Sueldos personal temporero</t>
  </si>
  <si>
    <t>Remuneracion al personal con carácter transitorio</t>
  </si>
  <si>
    <t>Personal contratado y/o igualado</t>
  </si>
  <si>
    <t>Sueldos personal fijo en tramite de pensiones</t>
  </si>
  <si>
    <t>Sueldo No. 13</t>
  </si>
  <si>
    <t>Prestacion Economicas</t>
  </si>
  <si>
    <t>Prestaciones economicas</t>
  </si>
  <si>
    <t>Proporcion de vacaciones no disfrutadas</t>
  </si>
  <si>
    <t xml:space="preserve">Compensacion </t>
  </si>
  <si>
    <t>Prima de transporte</t>
  </si>
  <si>
    <t>Compensacion servicios de seguridad</t>
  </si>
  <si>
    <t>Bono por desempeño</t>
  </si>
  <si>
    <t>Contribuciones a la Seguridad Social y Riegos Laborar</t>
  </si>
  <si>
    <t xml:space="preserve">Contribuciones al seguro de salud </t>
  </si>
  <si>
    <t>Contribuciones al seguro de pensiones</t>
  </si>
  <si>
    <t>Servicios Basicos</t>
  </si>
  <si>
    <t>Telefono larga distancia</t>
  </si>
  <si>
    <t>Telefax y Correo</t>
  </si>
  <si>
    <t>Servicio internet y television o cable</t>
  </si>
  <si>
    <t>Energia electrica</t>
  </si>
  <si>
    <t>Recoleccion de Basura</t>
  </si>
  <si>
    <t>Publicidad, Impresion y Encuadernación</t>
  </si>
  <si>
    <t>Publicidad y propaganda</t>
  </si>
  <si>
    <t>Impresión y encuadernación</t>
  </si>
  <si>
    <t>Viáticos</t>
  </si>
  <si>
    <t>Transporte y Almacenaje</t>
  </si>
  <si>
    <t>Alquileres y rentas de edificios y locales</t>
  </si>
  <si>
    <t>Alquilles de maquinarias y equipos</t>
  </si>
  <si>
    <t>Alquilres equipos de oficina y muebles</t>
  </si>
  <si>
    <t>Equipos de transporte, trancción y elevación</t>
  </si>
  <si>
    <t>Alquilres de Terrenos</t>
  </si>
  <si>
    <t>Seguros</t>
  </si>
  <si>
    <t>Seguros de personas</t>
  </si>
  <si>
    <t>Servicios de Conservacion . Rep. Menores y Const. Temp.</t>
  </si>
  <si>
    <t xml:space="preserve">Obras menores </t>
  </si>
  <si>
    <t>Obras menores en edificaciones</t>
  </si>
  <si>
    <t>Servicios especilaes de mantenimiento y reparacion</t>
  </si>
  <si>
    <t>Servicios de pintura y derivados con el fin de higiene y embellecimiento</t>
  </si>
  <si>
    <t>Reparacion de maquinarias y equipos</t>
  </si>
  <si>
    <t xml:space="preserve">Mantenimiento y reparaciones de equipo de computacion </t>
  </si>
  <si>
    <t>Mantenimiento y reparaciones de equipo de oficina y muebles</t>
  </si>
  <si>
    <t>Mantenimiento de equipos de transporte, trancción y elevación</t>
  </si>
  <si>
    <t>Instalaciones temporales</t>
  </si>
  <si>
    <t>Otros Servicios no Personales</t>
  </si>
  <si>
    <t>Comisiones y Gastos Bancarios</t>
  </si>
  <si>
    <t>Servicios funerarios y gastos conexos</t>
  </si>
  <si>
    <t>Fumigacion,lavanderia, limpieza e higiene</t>
  </si>
  <si>
    <t>Fumigacion</t>
  </si>
  <si>
    <t>Lavaneria</t>
  </si>
  <si>
    <t>Limpieza e higiene</t>
  </si>
  <si>
    <t>Servicios Tecnicos y Profesionales</t>
  </si>
  <si>
    <t>Servicios de informatica y sistemas computarizados</t>
  </si>
  <si>
    <t>Otros servicios profesionales</t>
  </si>
  <si>
    <t>Impuestos y tasas</t>
  </si>
  <si>
    <t xml:space="preserve">Impuestos </t>
  </si>
  <si>
    <t>MATERIALES Y SUMINISTROS</t>
  </si>
  <si>
    <t>Alimentos y Productos Agroforestales</t>
  </si>
  <si>
    <t>Alimentos y bebidas para personas (actividades)</t>
  </si>
  <si>
    <t>Productos agroforesta y pecuarios</t>
  </si>
  <si>
    <t>Productos foretales</t>
  </si>
  <si>
    <t>Textiles y Vestuarios</t>
  </si>
  <si>
    <t>Acabados textiles (Alfombras,banderas, manteles y cortinas)</t>
  </si>
  <si>
    <t>Prendas de vestir</t>
  </si>
  <si>
    <t>Calzados</t>
  </si>
  <si>
    <t>Productos de Papel, Carton e Impresos</t>
  </si>
  <si>
    <t>Productos de papel y carton</t>
  </si>
  <si>
    <t xml:space="preserve">Productos de artes graficas </t>
  </si>
  <si>
    <t>Libros, revistas y periódicos</t>
  </si>
  <si>
    <t>Especies timbradas y valoradas</t>
  </si>
  <si>
    <t>PRODUCTOS FARMACEUTICOS</t>
  </si>
  <si>
    <t>Productos medicos para uso humano</t>
  </si>
  <si>
    <t>Productos de Cuero, Caucho y Plásticos</t>
  </si>
  <si>
    <t>Articulos de cueros</t>
  </si>
  <si>
    <t>Llantas y neumáticos</t>
  </si>
  <si>
    <t>Artículos de caucho</t>
  </si>
  <si>
    <t>Productos de plásticos (artículos cocina y oficina)</t>
  </si>
  <si>
    <t>Productos de Minerales Metálicos y no Metálicos</t>
  </si>
  <si>
    <t xml:space="preserve">Productos de Cementos, cal Asbesto,Yeso y Arcillas </t>
  </si>
  <si>
    <t>Productos de Cementos</t>
  </si>
  <si>
    <t>Productos Cal</t>
  </si>
  <si>
    <t>Productos de yeso</t>
  </si>
  <si>
    <t>Productos de Vidrios, Loza y Porcelana</t>
  </si>
  <si>
    <t>Productos de Vidrios</t>
  </si>
  <si>
    <t xml:space="preserve">Productos de Loza </t>
  </si>
  <si>
    <t>Productos de Porcelana</t>
  </si>
  <si>
    <t>Productos metalicos y sus derivados</t>
  </si>
  <si>
    <t>Productos ferrosos</t>
  </si>
  <si>
    <t>Accesorios de metal</t>
  </si>
  <si>
    <t>COMBUSTIBLES,LUBRICANTES,PRODUCTOS QUIMICOS Y CONEXOS</t>
  </si>
  <si>
    <t>Gasolina</t>
  </si>
  <si>
    <t>Gasoil</t>
  </si>
  <si>
    <t>Gas LPG</t>
  </si>
  <si>
    <t>Aceites y Grasas</t>
  </si>
  <si>
    <t>Lubricantes</t>
  </si>
  <si>
    <t>Productos quimicos y conexos</t>
  </si>
  <si>
    <t>Productos quimicos de uso personal</t>
  </si>
  <si>
    <t>Insecticidas, fumigantes y otros</t>
  </si>
  <si>
    <t>Productos y utiles varios</t>
  </si>
  <si>
    <t>Material delLimpieza</t>
  </si>
  <si>
    <t xml:space="preserve">Utiles de escritorio, oficina, informatica  y enseñanza </t>
  </si>
  <si>
    <t>Utiles menores medicos- quirurgicos</t>
  </si>
  <si>
    <t>Utiles de cocina y comedor</t>
  </si>
  <si>
    <t>Productos utiles varios no identificados</t>
  </si>
  <si>
    <t>Electrodomesticos</t>
  </si>
  <si>
    <t>Maquinarias , Otros Equipos y Herramientas</t>
  </si>
  <si>
    <t xml:space="preserve">Equipo de geracion electricas, aparato s y accesorios elecrticos </t>
  </si>
  <si>
    <t>Bienes Tangibles</t>
  </si>
  <si>
    <t>Compensacion por horas extraordinarios</t>
  </si>
  <si>
    <t xml:space="preserve">Alquileres y rentas </t>
  </si>
  <si>
    <t>viaticos dentro del pais</t>
  </si>
  <si>
    <t>Pasajes</t>
  </si>
  <si>
    <t>Fletes</t>
  </si>
  <si>
    <t>Sueldos personal nominal en periodo probatorio</t>
  </si>
  <si>
    <t>Otros respuestos y accesorios menores</t>
  </si>
  <si>
    <t>VEHICULOS Y EQUIPOS DE TRANSPORTE, TRACCION Y ELEVACION</t>
  </si>
  <si>
    <t>Automoviles y Camiones</t>
  </si>
  <si>
    <t>Equipo de comunicación y selamiento</t>
  </si>
  <si>
    <t>CON LIBRAMIENTO</t>
  </si>
  <si>
    <t>viaticos fuera del pais</t>
  </si>
  <si>
    <t>Auxiliar</t>
  </si>
  <si>
    <t>Camaras fotograficas y de video</t>
  </si>
  <si>
    <t>Mobiliario y equipo educacional y recreativo</t>
  </si>
  <si>
    <t>Seguros de Bienes muebles</t>
  </si>
  <si>
    <t>Licencias de informaticas</t>
  </si>
  <si>
    <t>Servicio de capacitacion</t>
  </si>
  <si>
    <t>Pago por desvinculacion del cargo</t>
  </si>
  <si>
    <t>Mantenimiento y reparaciones de equipo de comunicación</t>
  </si>
  <si>
    <t>Productos explosivos  y pirotecnia</t>
  </si>
  <si>
    <t xml:space="preserve">Otros mobiliarios y Equipos no identificados </t>
  </si>
  <si>
    <t>Equipos y aparatos audivisuales</t>
  </si>
  <si>
    <t>Suplencia</t>
  </si>
  <si>
    <t>prestacion laboral por desvinculacion</t>
  </si>
  <si>
    <t>Instalaciones electricas</t>
  </si>
  <si>
    <t>Servicios juridicos</t>
  </si>
  <si>
    <t>Compensacion por gastos de alimentacion</t>
  </si>
  <si>
    <t>Productos y utiles varios (actividades)</t>
  </si>
  <si>
    <t>Servcios de mantenimiento , reparacion , desmonte e instalacion</t>
  </si>
  <si>
    <t>Estructura Metalicas acabadas</t>
  </si>
  <si>
    <t>Herramientas menores</t>
  </si>
  <si>
    <t>EQUIPO DE DEFENSA Y SEGURIDAD</t>
  </si>
  <si>
    <t>Equipos de seguridad</t>
  </si>
  <si>
    <t>piedra, arcilla y arena</t>
  </si>
  <si>
    <t xml:space="preserve">organización de eventos y festividades </t>
  </si>
  <si>
    <t>estudio de ingenieria y arquitectura investigacion y analis</t>
  </si>
  <si>
    <t>EJECUCIÓN PRESUPUESTARIA,  2018</t>
  </si>
  <si>
    <t>Período del 01/02/2018 al 28/02/2018</t>
  </si>
  <si>
    <t>APROPIACION PENDIENTE DE EJCUTAR PRESUPUESTO 2018 AL  01/02/2018</t>
  </si>
  <si>
    <t>BALANCE  PENDIENTE DE EJECUTAR AL 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</si>
</sst>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3" applyFont="1">
      <alignment wrapText="1"/>
    </xf>
    <xf numFmtId="165" fontId="3" fillId="0" borderId="0" xfId="1" applyFont="1"/>
    <xf numFmtId="0" fontId="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3" applyFont="1" applyBorder="1" applyAlignment="1">
      <alignment wrapText="1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3" applyFont="1" applyBorder="1">
      <alignment wrapText="1"/>
    </xf>
    <xf numFmtId="0" fontId="2" fillId="0" borderId="0" xfId="3" applyFont="1">
      <alignment wrapText="1"/>
    </xf>
    <xf numFmtId="0" fontId="3" fillId="0" borderId="0" xfId="0" applyFont="1" applyBorder="1"/>
    <xf numFmtId="165" fontId="3" fillId="0" borderId="0" xfId="1" applyFont="1" applyBorder="1"/>
    <xf numFmtId="0" fontId="2" fillId="0" borderId="0" xfId="0" applyFont="1" applyBorder="1" applyAlignment="1">
      <alignment horizontal="left"/>
    </xf>
    <xf numFmtId="165" fontId="2" fillId="0" borderId="0" xfId="1" applyFont="1" applyBorder="1"/>
    <xf numFmtId="0" fontId="2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0" xfId="2" applyFont="1" applyFill="1" applyBorder="1" applyAlignment="1">
      <alignment horizontal="right"/>
    </xf>
    <xf numFmtId="164" fontId="3" fillId="0" borderId="0" xfId="2" applyFont="1" applyFill="1" applyBorder="1" applyAlignment="1">
      <alignment horizontal="right"/>
    </xf>
    <xf numFmtId="0" fontId="5" fillId="0" borderId="0" xfId="0" applyFont="1" applyBorder="1"/>
    <xf numFmtId="165" fontId="2" fillId="0" borderId="0" xfId="1" applyFont="1"/>
    <xf numFmtId="166" fontId="5" fillId="0" borderId="0" xfId="1" applyNumberFormat="1" applyFont="1" applyBorder="1"/>
    <xf numFmtId="0" fontId="3" fillId="0" borderId="0" xfId="0" applyFont="1" applyFill="1" applyBorder="1"/>
    <xf numFmtId="14" fontId="3" fillId="0" borderId="0" xfId="3" applyNumberFormat="1" applyFont="1" applyAlignment="1">
      <alignment horizontal="left" wrapText="1"/>
    </xf>
    <xf numFmtId="165" fontId="3" fillId="0" borderId="0" xfId="1" applyFont="1" applyFill="1"/>
    <xf numFmtId="167" fontId="3" fillId="0" borderId="0" xfId="4" applyNumberFormat="1" applyFont="1" applyAlignment="1">
      <alignment wrapText="1"/>
    </xf>
    <xf numFmtId="165" fontId="5" fillId="0" borderId="0" xfId="1" applyFont="1" applyBorder="1" applyAlignment="1">
      <alignment horizontal="center"/>
    </xf>
    <xf numFmtId="9" fontId="3" fillId="0" borderId="0" xfId="4" applyFont="1"/>
    <xf numFmtId="165" fontId="8" fillId="0" borderId="0" xfId="1" applyFont="1"/>
    <xf numFmtId="4" fontId="3" fillId="0" borderId="0" xfId="3" applyNumberFormat="1" applyFont="1" applyBorder="1">
      <alignment wrapText="1"/>
    </xf>
    <xf numFmtId="0" fontId="6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12" fontId="5" fillId="2" borderId="0" xfId="1" applyNumberFormat="1" applyFont="1" applyFill="1" applyBorder="1" applyAlignment="1">
      <alignment horizontal="right" vertical="center"/>
    </xf>
    <xf numFmtId="49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/>
    </xf>
    <xf numFmtId="164" fontId="2" fillId="2" borderId="0" xfId="2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" fillId="2" borderId="0" xfId="2" applyFont="1" applyFill="1" applyBorder="1" applyAlignment="1">
      <alignment horizontal="right"/>
    </xf>
    <xf numFmtId="165" fontId="5" fillId="2" borderId="0" xfId="1" applyFont="1" applyFill="1" applyBorder="1"/>
    <xf numFmtId="165" fontId="5" fillId="2" borderId="2" xfId="1" applyFont="1" applyFill="1" applyBorder="1"/>
    <xf numFmtId="4" fontId="9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65" fontId="2" fillId="0" borderId="0" xfId="1" applyFont="1" applyFill="1"/>
    <xf numFmtId="165" fontId="3" fillId="0" borderId="0" xfId="1" applyFont="1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4" fontId="11" fillId="0" borderId="0" xfId="1" applyNumberFormat="1" applyFont="1" applyBorder="1" applyAlignment="1"/>
    <xf numFmtId="0" fontId="5" fillId="0" borderId="0" xfId="3" applyFont="1" applyFill="1" applyBorder="1" applyAlignment="1">
      <alignment horizontal="left" vertical="center"/>
    </xf>
    <xf numFmtId="4" fontId="2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4" fontId="2" fillId="3" borderId="0" xfId="2" applyNumberFormat="1" applyFont="1" applyFill="1" applyBorder="1" applyAlignment="1">
      <alignment horizontal="right" vertical="center"/>
    </xf>
    <xf numFmtId="4" fontId="3" fillId="3" borderId="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" fontId="2" fillId="2" borderId="0" xfId="2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/>
    </xf>
    <xf numFmtId="164" fontId="2" fillId="0" borderId="0" xfId="2" applyFont="1" applyFill="1" applyBorder="1" applyAlignment="1">
      <alignment horizontal="right" vertical="center"/>
    </xf>
    <xf numFmtId="4" fontId="3" fillId="0" borderId="0" xfId="1" applyNumberFormat="1" applyFont="1" applyFill="1"/>
    <xf numFmtId="0" fontId="3" fillId="0" borderId="0" xfId="0" applyFont="1" applyFill="1" applyBorder="1" applyAlignment="1">
      <alignment wrapText="1"/>
    </xf>
    <xf numFmtId="0" fontId="7" fillId="0" borderId="0" xfId="3" applyFont="1" applyBorder="1">
      <alignment wrapText="1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>
      <alignment wrapText="1"/>
    </xf>
    <xf numFmtId="4" fontId="13" fillId="0" borderId="0" xfId="2" applyNumberFormat="1" applyFont="1" applyFill="1" applyBorder="1" applyAlignment="1">
      <alignment horizontal="right" vertical="center"/>
    </xf>
    <xf numFmtId="165" fontId="2" fillId="0" borderId="0" xfId="1" applyFont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5">
    <cellStyle name="Comma_D2006" xfId="1"/>
    <cellStyle name="Millares" xfId="2" builtinId="3"/>
    <cellStyle name="Normal" xfId="0" builtinId="0"/>
    <cellStyle name="Normal_D2006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66675</xdr:rowOff>
    </xdr:from>
    <xdr:to>
      <xdr:col>7</xdr:col>
      <xdr:colOff>457200</xdr:colOff>
      <xdr:row>7</xdr:row>
      <xdr:rowOff>19050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xmlns="" id="{91B78358-084F-438B-A673-93F396E00247}"/>
            </a:ext>
          </a:extLst>
        </xdr:cNvPr>
        <xdr:cNvGrpSpPr/>
      </xdr:nvGrpSpPr>
      <xdr:grpSpPr>
        <a:xfrm>
          <a:off x="1657350" y="66675"/>
          <a:ext cx="5181600" cy="1066800"/>
          <a:chOff x="0" y="0"/>
          <a:chExt cx="6362700" cy="1219199"/>
        </a:xfrm>
      </xdr:grpSpPr>
      <xdr:grpSp>
        <xdr:nvGrpSpPr>
          <xdr:cNvPr id="14" name="Grupo 13">
            <a:extLst>
              <a:ext uri="{FF2B5EF4-FFF2-40B4-BE49-F238E27FC236}">
                <a16:creationId xmlns:a16="http://schemas.microsoft.com/office/drawing/2014/main" xmlns="" id="{91D83DE2-BC7B-46E1-99E4-25567B82B163}"/>
              </a:ext>
            </a:extLst>
          </xdr:cNvPr>
          <xdr:cNvGrpSpPr/>
        </xdr:nvGrpSpPr>
        <xdr:grpSpPr>
          <a:xfrm>
            <a:off x="0" y="0"/>
            <a:ext cx="6362700" cy="857250"/>
            <a:chOff x="0" y="0"/>
            <a:chExt cx="6362700" cy="857250"/>
          </a:xfrm>
        </xdr:grpSpPr>
        <xdr:pic>
          <xdr:nvPicPr>
            <xdr:cNvPr id="16" name="Imagen 15" descr="C:\Users\SGN-DIEGO\AppData\Local\Microsoft\Windows\INetCache\Content.Word\SGN.PNG">
              <a:extLst>
                <a:ext uri="{FF2B5EF4-FFF2-40B4-BE49-F238E27FC236}">
                  <a16:creationId xmlns:a16="http://schemas.microsoft.com/office/drawing/2014/main" xmlns="" id="{A8F7D064-8B63-44F6-89CB-F25C0879C2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05350" y="76200"/>
              <a:ext cx="1657350" cy="70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 descr="C:\Users\SGN-DIEGO\AppData\Local\Microsoft\Windows\INetCacheContent.Word\LOG_MEM.JPG">
              <a:extLst>
                <a:ext uri="{FF2B5EF4-FFF2-40B4-BE49-F238E27FC236}">
                  <a16:creationId xmlns:a16="http://schemas.microsoft.com/office/drawing/2014/main" xmlns="" id="{9560730C-D0D7-40FA-AF38-F0B429605E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798955" cy="857250"/>
            </a:xfrm>
            <a:prstGeom prst="rect">
              <a:avLst/>
            </a:prstGeom>
            <a:noFill/>
            <a:ln>
              <a:noFill/>
            </a:ln>
          </xdr:spPr>
        </xdr:pic>
      </xdr:grpSp>
      <xdr:sp macro="" textlink="">
        <xdr:nvSpPr>
          <xdr:cNvPr id="15" name="Cuadro de texto 2">
            <a:extLst>
              <a:ext uri="{FF2B5EF4-FFF2-40B4-BE49-F238E27FC236}">
                <a16:creationId xmlns:a16="http://schemas.microsoft.com/office/drawing/2014/main" xmlns="" id="{425ABA18-CBE3-4FE7-A94F-34F2DFED3F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7725" y="695324"/>
            <a:ext cx="4810125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s-DO" sz="1400">
                <a:effectLst/>
                <a:latin typeface="Lucida Calligraphy" panose="03010101010101010101" pitchFamily="66" charset="0"/>
                <a:ea typeface="Calibri" panose="020F0502020204030204" pitchFamily="34" charset="0"/>
                <a:cs typeface="Times New Roman" panose="02020603050405020304" pitchFamily="18" charset="0"/>
              </a:rPr>
              <a:t>SERVICIO GEOLÓGICO NACIONAL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s-ES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“AÑO DEL FOMENTO</a:t>
            </a:r>
            <a:r>
              <a:rPr lang="es-ES" sz="1100" baseline="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 DE LAS EXPORTACIONES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6"/>
    <pageSetUpPr fitToPage="1"/>
  </sheetPr>
  <dimension ref="A1:L230"/>
  <sheetViews>
    <sheetView showZeros="0" tabSelected="1" zoomScaleNormal="100" workbookViewId="0">
      <selection activeCell="K10" sqref="K10"/>
    </sheetView>
  </sheetViews>
  <sheetFormatPr baseColWidth="10" defaultColWidth="9.140625" defaultRowHeight="12.75" x14ac:dyDescent="0.2"/>
  <cols>
    <col min="1" max="1" width="6.42578125" style="2" customWidth="1"/>
    <col min="2" max="4" width="8.5703125" style="2" customWidth="1"/>
    <col min="5" max="5" width="9.85546875" style="2" customWidth="1"/>
    <col min="6" max="6" width="48" style="2" customWidth="1"/>
    <col min="7" max="7" width="5.7109375" style="2" customWidth="1"/>
    <col min="8" max="8" width="15.85546875" style="3" customWidth="1"/>
    <col min="9" max="9" width="21.5703125" style="3" customWidth="1"/>
    <col min="10" max="10" width="29.7109375" style="3" customWidth="1"/>
    <col min="11" max="11" width="18.140625" style="3" customWidth="1"/>
    <col min="12" max="12" width="13.85546875" style="2" bestFit="1" customWidth="1"/>
    <col min="13" max="13" width="17.85546875" style="2" bestFit="1" customWidth="1"/>
    <col min="14" max="14" width="9.140625" style="2" customWidth="1"/>
    <col min="15" max="15" width="11.5703125" style="2" bestFit="1" customWidth="1"/>
    <col min="16" max="21" width="9.140625" style="2" customWidth="1"/>
    <col min="22" max="40" width="0" style="2" hidden="1" customWidth="1"/>
    <col min="41" max="16384" width="9.140625" style="2"/>
  </cols>
  <sheetData>
    <row r="1" spans="1:11" ht="8.25" customHeight="1" x14ac:dyDescent="0.2"/>
    <row r="6" spans="1:11" ht="15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10"/>
      <c r="K6" s="10"/>
    </row>
    <row r="7" spans="1:11" x14ac:dyDescent="0.2">
      <c r="A7" s="6"/>
      <c r="B7" s="6"/>
      <c r="C7" s="6"/>
      <c r="D7" s="6"/>
      <c r="E7" s="6"/>
      <c r="F7" s="1"/>
      <c r="G7" s="1"/>
    </row>
    <row r="8" spans="1:11" x14ac:dyDescent="0.2">
      <c r="A8" s="6"/>
      <c r="B8" s="6"/>
      <c r="C8" s="6"/>
      <c r="D8" s="6"/>
      <c r="E8" s="6"/>
      <c r="F8" s="1"/>
      <c r="G8" s="1"/>
    </row>
    <row r="9" spans="1:11" ht="15.75" x14ac:dyDescent="0.25">
      <c r="A9" s="82" t="s">
        <v>187</v>
      </c>
      <c r="B9" s="82"/>
      <c r="C9" s="82"/>
      <c r="D9" s="82"/>
      <c r="E9" s="82"/>
      <c r="F9" s="82"/>
      <c r="G9" s="82"/>
      <c r="H9" s="82"/>
      <c r="I9" s="82"/>
    </row>
    <row r="10" spans="1:11" ht="15.75" x14ac:dyDescent="0.25">
      <c r="A10" s="82" t="s">
        <v>188</v>
      </c>
      <c r="B10" s="82"/>
      <c r="C10" s="82"/>
      <c r="D10" s="82"/>
      <c r="E10" s="82"/>
      <c r="F10" s="82"/>
      <c r="G10" s="82"/>
      <c r="H10" s="82"/>
      <c r="I10" s="82"/>
    </row>
    <row r="11" spans="1:11" ht="15.75" x14ac:dyDescent="0.25">
      <c r="A11" s="82" t="s">
        <v>3</v>
      </c>
      <c r="B11" s="82"/>
      <c r="C11" s="82"/>
      <c r="D11" s="82"/>
      <c r="E11" s="82"/>
      <c r="F11" s="82"/>
      <c r="G11" s="82"/>
      <c r="H11" s="82"/>
      <c r="I11" s="82"/>
    </row>
    <row r="12" spans="1:11" ht="15.75" x14ac:dyDescent="0.25">
      <c r="A12" s="55"/>
      <c r="B12" s="55"/>
      <c r="C12" s="55"/>
      <c r="D12" s="55"/>
      <c r="E12" s="55"/>
      <c r="F12" s="55" t="s">
        <v>160</v>
      </c>
      <c r="G12" s="55"/>
      <c r="H12" s="55"/>
      <c r="I12" s="55"/>
    </row>
    <row r="13" spans="1:11" ht="15.75" x14ac:dyDescent="0.25">
      <c r="A13" s="55"/>
      <c r="B13" s="55"/>
      <c r="C13" s="55"/>
      <c r="D13" s="55"/>
      <c r="E13" s="55"/>
      <c r="F13" s="55"/>
      <c r="G13" s="55"/>
      <c r="H13" s="55"/>
      <c r="I13" s="55"/>
    </row>
    <row r="14" spans="1:11" ht="15.75" x14ac:dyDescent="0.25">
      <c r="A14" s="7"/>
      <c r="B14" s="7"/>
      <c r="C14" s="7"/>
      <c r="D14" s="7"/>
      <c r="E14" s="7"/>
      <c r="F14" s="15"/>
      <c r="G14" s="15"/>
      <c r="H14" s="16"/>
      <c r="I14" s="31" t="s">
        <v>14</v>
      </c>
    </row>
    <row r="15" spans="1:11" ht="16.5" customHeight="1" thickBot="1" x14ac:dyDescent="0.25">
      <c r="A15" s="51" t="s">
        <v>189</v>
      </c>
      <c r="B15" s="51"/>
      <c r="C15" s="51"/>
      <c r="D15" s="51"/>
      <c r="E15" s="17"/>
      <c r="F15" s="8"/>
      <c r="G15" s="8"/>
      <c r="H15" s="18"/>
      <c r="I15" s="56">
        <v>42684709.310000002</v>
      </c>
    </row>
    <row r="16" spans="1:11" ht="16.5" customHeight="1" thickBot="1" x14ac:dyDescent="0.3">
      <c r="A16" s="17" t="s">
        <v>19</v>
      </c>
      <c r="B16" s="17"/>
      <c r="C16" s="17"/>
      <c r="D16" s="17"/>
      <c r="E16" s="7"/>
      <c r="F16" s="15"/>
      <c r="G16" s="15"/>
      <c r="H16" s="18"/>
      <c r="I16" s="50">
        <f>+I15</f>
        <v>42684709.310000002</v>
      </c>
    </row>
    <row r="17" spans="1:10" ht="16.5" thickTop="1" x14ac:dyDescent="0.25">
      <c r="A17" s="17"/>
      <c r="B17" s="7"/>
      <c r="C17" s="7"/>
      <c r="D17" s="7"/>
      <c r="E17" s="7"/>
      <c r="F17" s="15"/>
      <c r="G17" s="15"/>
      <c r="H17" s="18"/>
      <c r="I17" s="26"/>
    </row>
    <row r="18" spans="1:10" ht="15.75" x14ac:dyDescent="0.25">
      <c r="A18" s="83" t="s">
        <v>13</v>
      </c>
      <c r="B18" s="83"/>
      <c r="C18" s="83"/>
      <c r="D18" s="83"/>
      <c r="E18" s="83"/>
      <c r="F18" s="83"/>
      <c r="G18" s="83"/>
      <c r="H18" s="83"/>
      <c r="I18" s="26"/>
      <c r="J18" s="29"/>
    </row>
    <row r="19" spans="1:10" ht="20.25" customHeight="1" x14ac:dyDescent="0.2">
      <c r="A19" s="35" t="s">
        <v>10</v>
      </c>
      <c r="B19" s="35" t="s">
        <v>9</v>
      </c>
      <c r="C19" s="35"/>
      <c r="D19" s="35" t="s">
        <v>11</v>
      </c>
      <c r="E19" s="35" t="s">
        <v>162</v>
      </c>
      <c r="F19" s="36" t="s">
        <v>20</v>
      </c>
      <c r="G19" s="36"/>
      <c r="H19" s="37">
        <v>2018</v>
      </c>
      <c r="I19" s="16"/>
      <c r="J19" s="29"/>
    </row>
    <row r="20" spans="1:10" ht="18.95" customHeight="1" x14ac:dyDescent="0.2">
      <c r="A20" s="38" t="s">
        <v>16</v>
      </c>
      <c r="B20" s="39"/>
      <c r="C20" s="39"/>
      <c r="D20" s="39"/>
      <c r="E20" s="39"/>
      <c r="F20" s="40" t="s">
        <v>8</v>
      </c>
      <c r="G20" s="40"/>
      <c r="H20" s="41">
        <f>+H21+H36+H44+H31</f>
        <v>2127662.83</v>
      </c>
      <c r="I20" s="18">
        <f>+H20</f>
        <v>2127662.83</v>
      </c>
      <c r="J20" s="53"/>
    </row>
    <row r="21" spans="1:10" ht="15.75" x14ac:dyDescent="0.2">
      <c r="A21" s="11"/>
      <c r="B21" s="11">
        <v>11</v>
      </c>
      <c r="C21" s="11"/>
      <c r="D21" s="11"/>
      <c r="E21" s="11"/>
      <c r="F21" s="57" t="s">
        <v>40</v>
      </c>
      <c r="G21" s="57"/>
      <c r="H21" s="58">
        <f>+H22+H25+H29+H30</f>
        <v>1843000</v>
      </c>
      <c r="I21" s="18"/>
      <c r="J21" s="29"/>
    </row>
    <row r="22" spans="1:10" x14ac:dyDescent="0.2">
      <c r="A22" s="11"/>
      <c r="B22" s="11"/>
      <c r="C22" s="11"/>
      <c r="D22" s="11">
        <v>111</v>
      </c>
      <c r="E22" s="11"/>
      <c r="F22" s="19" t="s">
        <v>41</v>
      </c>
      <c r="G22" s="19"/>
      <c r="H22" s="58">
        <f>+H23</f>
        <v>1756000</v>
      </c>
      <c r="I22" s="16"/>
      <c r="J22" s="29"/>
    </row>
    <row r="23" spans="1:10" x14ac:dyDescent="0.2">
      <c r="A23" s="11"/>
      <c r="B23" s="11"/>
      <c r="C23" s="11"/>
      <c r="D23" s="11"/>
      <c r="E23" s="11">
        <v>1111</v>
      </c>
      <c r="F23" s="5" t="s">
        <v>42</v>
      </c>
      <c r="G23" s="5"/>
      <c r="H23" s="59">
        <v>1756000</v>
      </c>
      <c r="I23" s="16"/>
      <c r="J23" s="29"/>
    </row>
    <row r="24" spans="1:10" ht="15.75" x14ac:dyDescent="0.2">
      <c r="A24" s="11"/>
      <c r="B24" s="11"/>
      <c r="C24" s="11"/>
      <c r="D24" s="11"/>
      <c r="E24" s="11"/>
      <c r="F24" s="57" t="s">
        <v>43</v>
      </c>
      <c r="G24" s="57"/>
      <c r="H24" s="59">
        <v>0</v>
      </c>
      <c r="I24" s="16"/>
      <c r="J24" s="29"/>
    </row>
    <row r="25" spans="1:10" x14ac:dyDescent="0.2">
      <c r="A25" s="11"/>
      <c r="B25" s="11"/>
      <c r="C25" s="11"/>
      <c r="D25" s="11">
        <v>112</v>
      </c>
      <c r="E25" s="11"/>
      <c r="F25" s="19" t="s">
        <v>44</v>
      </c>
      <c r="G25" s="19"/>
      <c r="H25" s="58">
        <f>+H26+H28+H27</f>
        <v>87000</v>
      </c>
      <c r="I25" s="18"/>
      <c r="J25" s="29"/>
    </row>
    <row r="26" spans="1:10" x14ac:dyDescent="0.2">
      <c r="A26" s="4"/>
      <c r="B26" s="11"/>
      <c r="C26" s="11"/>
      <c r="D26" s="11"/>
      <c r="E26" s="11">
        <v>1121</v>
      </c>
      <c r="F26" s="5" t="s">
        <v>45</v>
      </c>
      <c r="G26" s="5"/>
      <c r="H26" s="59">
        <v>87000</v>
      </c>
      <c r="I26" s="16"/>
      <c r="J26" s="29"/>
    </row>
    <row r="27" spans="1:10" x14ac:dyDescent="0.2">
      <c r="A27" s="4"/>
      <c r="B27" s="11"/>
      <c r="C27" s="11"/>
      <c r="D27" s="11"/>
      <c r="E27" s="11">
        <v>1123</v>
      </c>
      <c r="F27" s="5" t="s">
        <v>173</v>
      </c>
      <c r="G27" s="5"/>
      <c r="H27" s="59">
        <v>0</v>
      </c>
      <c r="I27" s="16"/>
      <c r="J27" s="29"/>
    </row>
    <row r="28" spans="1:10" x14ac:dyDescent="0.2">
      <c r="A28" s="4"/>
      <c r="B28" s="11"/>
      <c r="C28" s="11"/>
      <c r="D28" s="11"/>
      <c r="E28" s="11">
        <v>1125</v>
      </c>
      <c r="F28" s="5" t="s">
        <v>155</v>
      </c>
      <c r="G28" s="5"/>
      <c r="H28" s="59"/>
      <c r="I28" s="16"/>
      <c r="J28" s="29"/>
    </row>
    <row r="29" spans="1:10" x14ac:dyDescent="0.2">
      <c r="A29" s="11"/>
      <c r="B29" s="60"/>
      <c r="C29" s="60"/>
      <c r="D29" s="11">
        <v>113</v>
      </c>
      <c r="E29" s="11"/>
      <c r="F29" s="5" t="s">
        <v>46</v>
      </c>
      <c r="G29" s="5"/>
      <c r="H29" s="58">
        <v>0</v>
      </c>
      <c r="I29" s="18"/>
      <c r="J29" s="29"/>
    </row>
    <row r="30" spans="1:10" x14ac:dyDescent="0.2">
      <c r="A30" s="4"/>
      <c r="B30" s="60"/>
      <c r="C30" s="60"/>
      <c r="D30" s="11">
        <v>114</v>
      </c>
      <c r="E30" s="11"/>
      <c r="F30" s="5" t="s">
        <v>47</v>
      </c>
      <c r="G30" s="5"/>
      <c r="H30" s="59"/>
      <c r="I30" s="16"/>
      <c r="J30" s="29"/>
    </row>
    <row r="31" spans="1:10" ht="15.75" x14ac:dyDescent="0.2">
      <c r="A31" s="4"/>
      <c r="B31" s="4"/>
      <c r="C31" s="4"/>
      <c r="D31" s="4">
        <v>115</v>
      </c>
      <c r="E31" s="4"/>
      <c r="F31" s="57" t="s">
        <v>48</v>
      </c>
      <c r="G31" s="57"/>
      <c r="H31" s="58">
        <f>+H34+H35+H32</f>
        <v>0</v>
      </c>
      <c r="I31" s="18"/>
      <c r="J31" s="29"/>
    </row>
    <row r="32" spans="1:10" x14ac:dyDescent="0.2">
      <c r="A32" s="11"/>
      <c r="B32" s="4"/>
      <c r="C32" s="4"/>
      <c r="D32" s="11"/>
      <c r="E32" s="11">
        <v>1151</v>
      </c>
      <c r="F32" s="5" t="s">
        <v>49</v>
      </c>
      <c r="G32" s="5"/>
      <c r="H32" s="59"/>
      <c r="I32" s="16"/>
      <c r="J32" s="29"/>
    </row>
    <row r="33" spans="1:10" x14ac:dyDescent="0.2">
      <c r="A33" s="11"/>
      <c r="B33" s="77"/>
      <c r="C33" s="4"/>
      <c r="D33" s="11"/>
      <c r="E33" s="11">
        <v>1152</v>
      </c>
      <c r="F33" s="5" t="s">
        <v>168</v>
      </c>
      <c r="G33" s="5"/>
      <c r="H33" s="59">
        <v>0</v>
      </c>
      <c r="I33" s="16"/>
      <c r="J33" s="29"/>
    </row>
    <row r="34" spans="1:10" x14ac:dyDescent="0.2">
      <c r="A34" s="11"/>
      <c r="B34" s="4"/>
      <c r="C34" s="4"/>
      <c r="D34" s="11"/>
      <c r="E34" s="11">
        <v>1153</v>
      </c>
      <c r="F34" s="5" t="s">
        <v>174</v>
      </c>
      <c r="G34" s="5"/>
      <c r="H34" s="59">
        <v>0</v>
      </c>
      <c r="I34" s="16"/>
      <c r="J34" s="29"/>
    </row>
    <row r="35" spans="1:10" x14ac:dyDescent="0.2">
      <c r="A35" s="11"/>
      <c r="B35" s="11"/>
      <c r="C35" s="11"/>
      <c r="D35" s="11"/>
      <c r="E35" s="11">
        <v>1154</v>
      </c>
      <c r="F35" s="5" t="s">
        <v>50</v>
      </c>
      <c r="G35" s="5"/>
      <c r="H35" s="59"/>
      <c r="I35" s="16"/>
      <c r="J35" s="29"/>
    </row>
    <row r="36" spans="1:10" x14ac:dyDescent="0.2">
      <c r="A36" s="11"/>
      <c r="B36" s="4">
        <v>12</v>
      </c>
      <c r="C36" s="4"/>
      <c r="D36" s="11"/>
      <c r="E36" s="11"/>
      <c r="F36" s="19" t="s">
        <v>1</v>
      </c>
      <c r="G36" s="19"/>
      <c r="H36" s="58">
        <f>+H37+H43</f>
        <v>10000</v>
      </c>
      <c r="I36" s="18"/>
      <c r="J36" s="29"/>
    </row>
    <row r="37" spans="1:10" x14ac:dyDescent="0.2">
      <c r="A37" s="9"/>
      <c r="B37" s="4"/>
      <c r="C37" s="4"/>
      <c r="D37" s="4">
        <v>122</v>
      </c>
      <c r="E37" s="11"/>
      <c r="F37" s="19" t="s">
        <v>51</v>
      </c>
      <c r="G37" s="19"/>
      <c r="H37" s="73">
        <f>+H38+H41+H42+H40+H39</f>
        <v>10000</v>
      </c>
      <c r="I37" s="16"/>
      <c r="J37" s="29"/>
    </row>
    <row r="38" spans="1:10" x14ac:dyDescent="0.2">
      <c r="A38" s="9"/>
      <c r="B38" s="4"/>
      <c r="C38" s="4"/>
      <c r="D38" s="4"/>
      <c r="E38" s="11">
        <v>1221</v>
      </c>
      <c r="F38" s="5" t="s">
        <v>177</v>
      </c>
      <c r="G38" s="5"/>
      <c r="H38" s="61">
        <v>0</v>
      </c>
      <c r="I38" s="16"/>
      <c r="J38" s="29"/>
    </row>
    <row r="39" spans="1:10" x14ac:dyDescent="0.2">
      <c r="A39" s="9"/>
      <c r="B39" s="4"/>
      <c r="C39" s="4"/>
      <c r="D39" s="4"/>
      <c r="E39" s="11">
        <v>1222</v>
      </c>
      <c r="F39" s="5" t="s">
        <v>150</v>
      </c>
      <c r="G39" s="5"/>
      <c r="H39" s="61"/>
      <c r="I39" s="16"/>
      <c r="J39" s="29"/>
    </row>
    <row r="40" spans="1:10" x14ac:dyDescent="0.2">
      <c r="A40" s="9"/>
      <c r="B40" s="4"/>
      <c r="C40" s="4"/>
      <c r="D40" s="4"/>
      <c r="E40" s="11">
        <v>1223</v>
      </c>
      <c r="F40" s="5"/>
      <c r="G40" s="5"/>
      <c r="H40" s="61">
        <v>0</v>
      </c>
      <c r="I40" s="16"/>
      <c r="J40" s="29"/>
    </row>
    <row r="41" spans="1:10" x14ac:dyDescent="0.2">
      <c r="A41" s="9"/>
      <c r="B41" s="11"/>
      <c r="C41" s="11"/>
      <c r="D41" s="11"/>
      <c r="E41" s="11">
        <v>1224</v>
      </c>
      <c r="F41" s="5" t="s">
        <v>52</v>
      </c>
      <c r="G41" s="5"/>
      <c r="H41" s="61"/>
      <c r="I41" s="16"/>
      <c r="J41" s="52"/>
    </row>
    <row r="42" spans="1:10" x14ac:dyDescent="0.2">
      <c r="A42" s="12"/>
      <c r="B42" s="11"/>
      <c r="C42" s="11"/>
      <c r="D42" s="11"/>
      <c r="E42" s="11">
        <v>1225</v>
      </c>
      <c r="F42" s="5" t="s">
        <v>53</v>
      </c>
      <c r="G42" s="5"/>
      <c r="H42" s="61">
        <v>10000</v>
      </c>
      <c r="I42" s="16"/>
      <c r="J42" s="29"/>
    </row>
    <row r="43" spans="1:10" x14ac:dyDescent="0.2">
      <c r="A43" s="12"/>
      <c r="B43" s="11"/>
      <c r="C43" s="11"/>
      <c r="D43" s="11"/>
      <c r="E43" s="11">
        <v>1229</v>
      </c>
      <c r="F43" s="5" t="s">
        <v>54</v>
      </c>
      <c r="G43" s="5"/>
      <c r="H43" s="61"/>
      <c r="I43" s="16"/>
      <c r="J43" s="29"/>
    </row>
    <row r="44" spans="1:10" ht="31.5" x14ac:dyDescent="0.25">
      <c r="A44" s="12"/>
      <c r="B44" s="4">
        <v>15</v>
      </c>
      <c r="C44" s="4"/>
      <c r="D44" s="4"/>
      <c r="E44" s="4"/>
      <c r="F44" s="62" t="s">
        <v>55</v>
      </c>
      <c r="G44" s="62"/>
      <c r="H44" s="58">
        <f>SUM(H45:H47)</f>
        <v>274662.83</v>
      </c>
      <c r="I44" s="18"/>
      <c r="J44" s="29"/>
    </row>
    <row r="45" spans="1:10" x14ac:dyDescent="0.2">
      <c r="A45" s="12"/>
      <c r="B45" s="11"/>
      <c r="C45" s="11"/>
      <c r="D45" s="11">
        <v>151</v>
      </c>
      <c r="E45" s="11"/>
      <c r="F45" s="15" t="s">
        <v>56</v>
      </c>
      <c r="G45" s="15"/>
      <c r="H45" s="59">
        <v>126291.33</v>
      </c>
      <c r="I45" s="16"/>
      <c r="J45" s="29"/>
    </row>
    <row r="46" spans="1:10" x14ac:dyDescent="0.2">
      <c r="A46" s="12"/>
      <c r="B46" s="11"/>
      <c r="C46" s="11"/>
      <c r="D46" s="11">
        <v>152</v>
      </c>
      <c r="E46" s="11"/>
      <c r="F46" s="15" t="s">
        <v>57</v>
      </c>
      <c r="G46" s="15"/>
      <c r="H46" s="59">
        <v>130853</v>
      </c>
      <c r="I46" s="16"/>
      <c r="J46" s="29"/>
    </row>
    <row r="47" spans="1:10" x14ac:dyDescent="0.2">
      <c r="A47" s="12"/>
      <c r="B47" s="11"/>
      <c r="C47" s="11"/>
      <c r="D47" s="11">
        <v>153</v>
      </c>
      <c r="E47" s="11"/>
      <c r="F47" s="15" t="s">
        <v>12</v>
      </c>
      <c r="G47" s="15"/>
      <c r="H47" s="59">
        <v>17518.5</v>
      </c>
      <c r="I47" s="16"/>
      <c r="J47" s="29"/>
    </row>
    <row r="48" spans="1:10" ht="18" customHeight="1" x14ac:dyDescent="0.2">
      <c r="A48" s="12"/>
      <c r="B48" s="12"/>
      <c r="C48" s="12"/>
      <c r="D48" s="12"/>
      <c r="E48" s="12"/>
      <c r="F48" s="8" t="s">
        <v>4</v>
      </c>
      <c r="G48" s="8"/>
      <c r="H48" s="16"/>
      <c r="I48" s="16">
        <f>+H48</f>
        <v>0</v>
      </c>
      <c r="J48" s="29"/>
    </row>
    <row r="49" spans="1:10" ht="18.95" customHeight="1" x14ac:dyDescent="0.25">
      <c r="A49" s="42" t="s">
        <v>17</v>
      </c>
      <c r="B49" s="43"/>
      <c r="C49" s="43"/>
      <c r="D49" s="43"/>
      <c r="E49" s="43"/>
      <c r="F49" s="44" t="s">
        <v>7</v>
      </c>
      <c r="G49" s="44"/>
      <c r="H49" s="41">
        <f>+H50+H59+H62+H65+H69+H76+H79+H93</f>
        <v>350030.51</v>
      </c>
      <c r="I49" s="18">
        <f>+H49</f>
        <v>350030.51</v>
      </c>
      <c r="J49" s="16"/>
    </row>
    <row r="50" spans="1:10" ht="15.75" x14ac:dyDescent="0.25">
      <c r="A50" s="9"/>
      <c r="B50" s="9">
        <v>21</v>
      </c>
      <c r="C50" s="9"/>
      <c r="D50" s="9"/>
      <c r="E50" s="9"/>
      <c r="F50" s="24" t="s">
        <v>58</v>
      </c>
      <c r="G50" s="24"/>
      <c r="H50" s="58">
        <f>+H51+H52+H54+H55+H58+H57</f>
        <v>113805.84</v>
      </c>
      <c r="I50" s="63"/>
      <c r="J50" s="22"/>
    </row>
    <row r="51" spans="1:10" x14ac:dyDescent="0.2">
      <c r="A51" s="9"/>
      <c r="B51" s="12"/>
      <c r="C51" s="12"/>
      <c r="D51" s="12">
        <v>212</v>
      </c>
      <c r="E51" s="12"/>
      <c r="F51" s="15" t="s">
        <v>59</v>
      </c>
      <c r="G51" s="15"/>
      <c r="H51" s="59"/>
      <c r="I51" s="64"/>
      <c r="J51" s="22"/>
    </row>
    <row r="52" spans="1:10" x14ac:dyDescent="0.2">
      <c r="A52" s="9"/>
      <c r="B52" s="12"/>
      <c r="C52" s="12"/>
      <c r="D52" s="12">
        <v>213</v>
      </c>
      <c r="E52" s="12"/>
      <c r="F52" s="15" t="s">
        <v>28</v>
      </c>
      <c r="G52" s="15"/>
      <c r="H52" s="59">
        <v>59258.1</v>
      </c>
      <c r="I52" s="64"/>
      <c r="J52" s="22"/>
    </row>
    <row r="53" spans="1:10" x14ac:dyDescent="0.2">
      <c r="A53" s="9"/>
      <c r="B53" s="12"/>
      <c r="C53" s="12"/>
      <c r="D53" s="12">
        <v>214</v>
      </c>
      <c r="E53" s="12"/>
      <c r="F53" s="15" t="s">
        <v>60</v>
      </c>
      <c r="G53" s="15"/>
      <c r="H53" s="59"/>
      <c r="I53" s="64"/>
      <c r="J53" s="22"/>
    </row>
    <row r="54" spans="1:10" x14ac:dyDescent="0.2">
      <c r="A54" s="9"/>
      <c r="B54" s="12"/>
      <c r="C54" s="12"/>
      <c r="D54" s="12">
        <v>215</v>
      </c>
      <c r="E54" s="12"/>
      <c r="F54" s="15" t="s">
        <v>61</v>
      </c>
      <c r="G54" s="15"/>
      <c r="H54" s="59">
        <v>3982.04</v>
      </c>
      <c r="I54" s="64"/>
      <c r="J54" s="22"/>
    </row>
    <row r="55" spans="1:10" x14ac:dyDescent="0.2">
      <c r="A55" s="9"/>
      <c r="B55" s="12"/>
      <c r="C55" s="12"/>
      <c r="D55" s="9">
        <v>216</v>
      </c>
      <c r="E55" s="9"/>
      <c r="F55" s="8" t="s">
        <v>5</v>
      </c>
      <c r="G55" s="8"/>
      <c r="H55" s="58">
        <f>+H56</f>
        <v>50565.7</v>
      </c>
      <c r="I55" s="63"/>
      <c r="J55" s="22"/>
    </row>
    <row r="56" spans="1:10" x14ac:dyDescent="0.2">
      <c r="A56" s="12"/>
      <c r="B56" s="12"/>
      <c r="C56" s="12"/>
      <c r="D56" s="12"/>
      <c r="E56" s="20">
        <v>2161</v>
      </c>
      <c r="F56" s="8" t="s">
        <v>62</v>
      </c>
      <c r="G56" s="8"/>
      <c r="H56" s="59">
        <v>50565.7</v>
      </c>
      <c r="I56" s="64"/>
      <c r="J56" s="29"/>
    </row>
    <row r="57" spans="1:10" x14ac:dyDescent="0.2">
      <c r="A57" s="12"/>
      <c r="B57" s="12"/>
      <c r="C57" s="12"/>
      <c r="D57" s="12">
        <v>217</v>
      </c>
      <c r="E57" s="20"/>
      <c r="F57" s="15" t="s">
        <v>6</v>
      </c>
      <c r="G57" s="15"/>
      <c r="H57" s="59"/>
      <c r="I57" s="64"/>
      <c r="J57" s="29"/>
    </row>
    <row r="58" spans="1:10" x14ac:dyDescent="0.2">
      <c r="A58" s="12"/>
      <c r="B58" s="12"/>
      <c r="C58" s="12"/>
      <c r="D58" s="12">
        <v>218</v>
      </c>
      <c r="E58" s="20"/>
      <c r="F58" s="8" t="s">
        <v>63</v>
      </c>
      <c r="G58" s="8"/>
      <c r="H58" s="59"/>
      <c r="I58" s="64"/>
      <c r="J58" s="29"/>
    </row>
    <row r="59" spans="1:10" ht="15.75" x14ac:dyDescent="0.25">
      <c r="A59" s="9"/>
      <c r="B59" s="9">
        <v>22</v>
      </c>
      <c r="C59" s="9"/>
      <c r="D59" s="9"/>
      <c r="E59" s="9"/>
      <c r="F59" s="24" t="s">
        <v>64</v>
      </c>
      <c r="G59" s="24"/>
      <c r="H59" s="58">
        <f>+H61+H60</f>
        <v>0</v>
      </c>
      <c r="I59" s="63"/>
      <c r="J59" s="22"/>
    </row>
    <row r="60" spans="1:10" x14ac:dyDescent="0.2">
      <c r="A60" s="12"/>
      <c r="B60" s="12"/>
      <c r="C60" s="12"/>
      <c r="D60" s="12">
        <v>221</v>
      </c>
      <c r="E60" s="12"/>
      <c r="F60" s="15" t="s">
        <v>65</v>
      </c>
      <c r="G60" s="15"/>
      <c r="H60" s="59"/>
      <c r="I60" s="64"/>
      <c r="J60" s="29"/>
    </row>
    <row r="61" spans="1:10" x14ac:dyDescent="0.2">
      <c r="A61" s="9"/>
      <c r="B61" s="12"/>
      <c r="C61" s="12"/>
      <c r="D61" s="12">
        <v>222</v>
      </c>
      <c r="E61" s="12"/>
      <c r="F61" s="15" t="s">
        <v>66</v>
      </c>
      <c r="G61" s="15"/>
      <c r="H61" s="59">
        <v>0</v>
      </c>
      <c r="I61" s="64"/>
      <c r="J61" s="22"/>
    </row>
    <row r="62" spans="1:10" ht="15.75" x14ac:dyDescent="0.25">
      <c r="A62" s="9"/>
      <c r="B62" s="9">
        <v>23</v>
      </c>
      <c r="C62" s="9"/>
      <c r="D62" s="9"/>
      <c r="E62" s="9"/>
      <c r="F62" s="24" t="s">
        <v>67</v>
      </c>
      <c r="G62" s="24"/>
      <c r="H62" s="58">
        <f>+H63+H64</f>
        <v>140376.51</v>
      </c>
      <c r="I62" s="63"/>
      <c r="J62" s="29"/>
    </row>
    <row r="63" spans="1:10" x14ac:dyDescent="0.2">
      <c r="A63" s="9"/>
      <c r="B63" s="9"/>
      <c r="C63" s="9"/>
      <c r="D63" s="20">
        <v>231</v>
      </c>
      <c r="E63" s="9">
        <v>231</v>
      </c>
      <c r="F63" s="15" t="s">
        <v>152</v>
      </c>
      <c r="G63" s="15"/>
      <c r="H63" s="79"/>
      <c r="I63" s="64"/>
      <c r="J63" s="29"/>
    </row>
    <row r="64" spans="1:10" x14ac:dyDescent="0.2">
      <c r="A64" s="9"/>
      <c r="B64" s="9"/>
      <c r="C64" s="9"/>
      <c r="D64" s="20">
        <v>232</v>
      </c>
      <c r="E64" s="9">
        <v>232</v>
      </c>
      <c r="F64" s="15" t="s">
        <v>161</v>
      </c>
      <c r="G64" s="15"/>
      <c r="H64" s="59">
        <v>140376.51</v>
      </c>
      <c r="I64" s="64"/>
      <c r="J64" s="29"/>
    </row>
    <row r="65" spans="1:10" ht="15.75" x14ac:dyDescent="0.25">
      <c r="A65" s="9"/>
      <c r="B65" s="9">
        <v>24</v>
      </c>
      <c r="C65" s="9"/>
      <c r="D65" s="20"/>
      <c r="E65" s="9"/>
      <c r="F65" s="24" t="s">
        <v>68</v>
      </c>
      <c r="G65" s="24"/>
      <c r="H65" s="58">
        <f>+H66+H68+H67</f>
        <v>44506.36</v>
      </c>
      <c r="I65" s="64"/>
      <c r="J65" s="22"/>
    </row>
    <row r="66" spans="1:10" x14ac:dyDescent="0.2">
      <c r="A66" s="12"/>
      <c r="B66" s="12"/>
      <c r="C66" s="12"/>
      <c r="D66" s="12">
        <v>241</v>
      </c>
      <c r="E66" s="12">
        <v>2241</v>
      </c>
      <c r="F66" s="15" t="s">
        <v>153</v>
      </c>
      <c r="G66" s="15"/>
      <c r="H66" s="59">
        <v>44506.36</v>
      </c>
      <c r="I66" s="63"/>
      <c r="J66" s="29"/>
    </row>
    <row r="67" spans="1:10" x14ac:dyDescent="0.2">
      <c r="A67" s="12"/>
      <c r="B67" s="12"/>
      <c r="C67" s="12"/>
      <c r="D67" s="12">
        <v>242</v>
      </c>
      <c r="E67" s="12">
        <v>2242</v>
      </c>
      <c r="F67" s="15" t="s">
        <v>154</v>
      </c>
      <c r="G67" s="15"/>
      <c r="H67" s="79"/>
      <c r="I67" s="64"/>
      <c r="J67" s="29"/>
    </row>
    <row r="68" spans="1:10" x14ac:dyDescent="0.2">
      <c r="A68" s="12"/>
      <c r="B68" s="12"/>
      <c r="C68" s="12"/>
      <c r="D68" s="12">
        <v>244</v>
      </c>
      <c r="E68" s="12"/>
      <c r="F68" s="15" t="s">
        <v>22</v>
      </c>
      <c r="G68" s="15"/>
      <c r="H68" s="59">
        <v>0</v>
      </c>
      <c r="I68" s="64"/>
      <c r="J68" s="29"/>
    </row>
    <row r="69" spans="1:10" ht="15.75" x14ac:dyDescent="0.25">
      <c r="A69" s="9"/>
      <c r="B69" s="9">
        <v>25</v>
      </c>
      <c r="C69" s="9"/>
      <c r="D69" s="9"/>
      <c r="E69" s="9"/>
      <c r="F69" s="24" t="s">
        <v>151</v>
      </c>
      <c r="G69" s="24"/>
      <c r="H69" s="58">
        <f>+H70+H74+H75</f>
        <v>0</v>
      </c>
      <c r="I69" s="64"/>
      <c r="J69" s="22"/>
    </row>
    <row r="70" spans="1:10" x14ac:dyDescent="0.2">
      <c r="A70" s="9"/>
      <c r="B70" s="12"/>
      <c r="C70" s="12"/>
      <c r="D70" s="12">
        <v>251</v>
      </c>
      <c r="E70" s="12"/>
      <c r="F70" s="15" t="s">
        <v>69</v>
      </c>
      <c r="G70" s="15"/>
      <c r="H70" s="59"/>
      <c r="I70" s="63"/>
      <c r="J70" s="22"/>
    </row>
    <row r="71" spans="1:10" x14ac:dyDescent="0.2">
      <c r="A71" s="12"/>
      <c r="B71" s="12"/>
      <c r="C71" s="12"/>
      <c r="D71" s="9">
        <v>253</v>
      </c>
      <c r="E71" s="12"/>
      <c r="F71" s="8" t="s">
        <v>70</v>
      </c>
      <c r="G71" s="8"/>
      <c r="H71" s="58"/>
      <c r="I71" s="64"/>
      <c r="J71" s="29"/>
    </row>
    <row r="72" spans="1:10" x14ac:dyDescent="0.2">
      <c r="A72" s="12"/>
      <c r="B72" s="12"/>
      <c r="C72" s="12"/>
      <c r="D72" s="12"/>
      <c r="E72" s="12">
        <v>2534</v>
      </c>
      <c r="F72" s="15" t="s">
        <v>71</v>
      </c>
      <c r="G72" s="15"/>
      <c r="H72" s="59"/>
      <c r="I72" s="64"/>
      <c r="J72" s="29"/>
    </row>
    <row r="73" spans="1:10" x14ac:dyDescent="0.2">
      <c r="A73" s="12"/>
      <c r="B73" s="12"/>
      <c r="C73" s="12"/>
      <c r="D73" s="12">
        <v>254</v>
      </c>
      <c r="E73" s="12"/>
      <c r="F73" s="15" t="s">
        <v>72</v>
      </c>
      <c r="G73" s="15"/>
      <c r="H73" s="59"/>
      <c r="I73" s="64"/>
      <c r="J73" s="29"/>
    </row>
    <row r="74" spans="1:10" x14ac:dyDescent="0.2">
      <c r="A74" s="12"/>
      <c r="B74" s="12"/>
      <c r="C74" s="12"/>
      <c r="D74" s="12">
        <v>256</v>
      </c>
      <c r="E74" s="12"/>
      <c r="F74" s="15" t="s">
        <v>73</v>
      </c>
      <c r="G74" s="15"/>
      <c r="H74" s="59">
        <v>0</v>
      </c>
      <c r="I74" s="64"/>
      <c r="J74" s="29"/>
    </row>
    <row r="75" spans="1:10" x14ac:dyDescent="0.2">
      <c r="A75" s="12"/>
      <c r="B75" s="12"/>
      <c r="C75" s="12"/>
      <c r="D75" s="12">
        <v>258</v>
      </c>
      <c r="E75" s="12"/>
      <c r="F75" s="15" t="s">
        <v>29</v>
      </c>
      <c r="G75" s="15"/>
      <c r="H75" s="59">
        <v>0</v>
      </c>
      <c r="I75" s="58"/>
      <c r="J75" s="54"/>
    </row>
    <row r="76" spans="1:10" ht="15.75" x14ac:dyDescent="0.25">
      <c r="A76" s="12"/>
      <c r="B76" s="9">
        <v>26</v>
      </c>
      <c r="C76" s="9"/>
      <c r="D76" s="9"/>
      <c r="E76" s="9"/>
      <c r="F76" s="24" t="s">
        <v>74</v>
      </c>
      <c r="G76" s="24"/>
      <c r="H76" s="58">
        <f>+H77</f>
        <v>0</v>
      </c>
      <c r="I76" s="64"/>
      <c r="J76" s="54"/>
    </row>
    <row r="77" spans="1:10" x14ac:dyDescent="0.2">
      <c r="A77" s="12"/>
      <c r="B77" s="9"/>
      <c r="C77" s="9"/>
      <c r="D77" s="12">
        <v>262</v>
      </c>
      <c r="E77" s="12"/>
      <c r="F77" s="15" t="s">
        <v>165</v>
      </c>
      <c r="G77" s="15"/>
      <c r="H77" s="59"/>
      <c r="I77" s="63"/>
      <c r="J77" s="29"/>
    </row>
    <row r="78" spans="1:10" x14ac:dyDescent="0.2">
      <c r="A78" s="9"/>
      <c r="B78" s="12"/>
      <c r="C78" s="12"/>
      <c r="D78" s="12">
        <v>263</v>
      </c>
      <c r="E78" s="12"/>
      <c r="F78" s="15" t="s">
        <v>75</v>
      </c>
      <c r="G78" s="15"/>
      <c r="H78" s="59"/>
      <c r="I78" s="64"/>
      <c r="J78" s="29"/>
    </row>
    <row r="79" spans="1:10" ht="31.5" x14ac:dyDescent="0.25">
      <c r="A79" s="12"/>
      <c r="B79" s="9">
        <v>27</v>
      </c>
      <c r="C79" s="9"/>
      <c r="D79" s="9"/>
      <c r="E79" s="9"/>
      <c r="F79" s="62" t="s">
        <v>76</v>
      </c>
      <c r="G79" s="62"/>
      <c r="H79" s="58">
        <f>+H85+H80</f>
        <v>51341.8</v>
      </c>
      <c r="I79" s="64"/>
      <c r="J79" s="29"/>
    </row>
    <row r="80" spans="1:10" ht="15.75" x14ac:dyDescent="0.25">
      <c r="A80" s="12"/>
      <c r="B80" s="9"/>
      <c r="C80" s="9"/>
      <c r="D80" s="9">
        <v>271</v>
      </c>
      <c r="E80" s="9"/>
      <c r="F80" s="62" t="s">
        <v>77</v>
      </c>
      <c r="G80" s="62"/>
      <c r="H80" s="58">
        <f>+H81+H82+H84+H83</f>
        <v>0</v>
      </c>
      <c r="I80" s="63"/>
      <c r="J80" s="29"/>
    </row>
    <row r="81" spans="1:10" x14ac:dyDescent="0.2">
      <c r="A81" s="12"/>
      <c r="B81" s="12"/>
      <c r="C81" s="12"/>
      <c r="D81" s="12"/>
      <c r="E81" s="12">
        <v>2711</v>
      </c>
      <c r="F81" s="15" t="s">
        <v>78</v>
      </c>
      <c r="G81" s="15"/>
      <c r="H81" s="59"/>
      <c r="I81" s="64"/>
      <c r="J81" s="29"/>
    </row>
    <row r="82" spans="1:10" x14ac:dyDescent="0.2">
      <c r="A82" s="12"/>
      <c r="B82" s="12"/>
      <c r="C82" s="12"/>
      <c r="D82" s="12"/>
      <c r="E82" s="12">
        <v>2712</v>
      </c>
      <c r="F82" s="15" t="s">
        <v>79</v>
      </c>
      <c r="G82" s="15"/>
      <c r="H82" s="59">
        <v>0</v>
      </c>
      <c r="I82" s="64"/>
      <c r="J82" s="29"/>
    </row>
    <row r="83" spans="1:10" x14ac:dyDescent="0.2">
      <c r="A83" s="12"/>
      <c r="B83" s="12"/>
      <c r="C83" s="12"/>
      <c r="D83" s="12"/>
      <c r="E83" s="12">
        <v>2716</v>
      </c>
      <c r="F83" s="27" t="s">
        <v>175</v>
      </c>
      <c r="G83" s="27"/>
      <c r="H83" s="59">
        <v>0</v>
      </c>
      <c r="I83" s="64"/>
      <c r="J83" s="29"/>
    </row>
    <row r="84" spans="1:10" ht="25.5" x14ac:dyDescent="0.2">
      <c r="A84" s="12"/>
      <c r="B84" s="12"/>
      <c r="C84" s="12"/>
      <c r="D84" s="12"/>
      <c r="E84" s="12">
        <v>2717</v>
      </c>
      <c r="F84" s="65" t="s">
        <v>80</v>
      </c>
      <c r="G84" s="65"/>
      <c r="H84" s="59">
        <v>0</v>
      </c>
      <c r="I84" s="64"/>
      <c r="J84" s="29"/>
    </row>
    <row r="85" spans="1:10" x14ac:dyDescent="0.2">
      <c r="A85" s="12"/>
      <c r="B85" s="12"/>
      <c r="C85" s="12"/>
      <c r="D85" s="9">
        <v>272</v>
      </c>
      <c r="E85" s="12"/>
      <c r="F85" s="21" t="s">
        <v>81</v>
      </c>
      <c r="G85" s="21"/>
      <c r="H85" s="58">
        <f>+H90+H89+H86+H87</f>
        <v>51341.8</v>
      </c>
      <c r="I85" s="64"/>
      <c r="J85" s="29"/>
    </row>
    <row r="86" spans="1:10" ht="25.5" x14ac:dyDescent="0.2">
      <c r="A86" s="12"/>
      <c r="B86" s="12"/>
      <c r="C86" s="12"/>
      <c r="D86" s="9"/>
      <c r="E86" s="12">
        <v>2721</v>
      </c>
      <c r="F86" s="65" t="s">
        <v>83</v>
      </c>
      <c r="G86" s="65"/>
      <c r="H86" s="59">
        <v>0</v>
      </c>
      <c r="I86" s="64"/>
      <c r="J86" s="29"/>
    </row>
    <row r="87" spans="1:10" ht="25.5" x14ac:dyDescent="0.2">
      <c r="A87" s="12"/>
      <c r="B87" s="12"/>
      <c r="C87" s="12"/>
      <c r="D87" s="12"/>
      <c r="E87" s="12">
        <v>2722</v>
      </c>
      <c r="F87" s="65" t="s">
        <v>82</v>
      </c>
      <c r="G87" s="65"/>
      <c r="H87" s="59">
        <v>0</v>
      </c>
      <c r="I87" s="64"/>
      <c r="J87" s="29"/>
    </row>
    <row r="88" spans="1:10" ht="25.5" x14ac:dyDescent="0.2">
      <c r="A88" s="12"/>
      <c r="B88" s="12"/>
      <c r="C88" s="12"/>
      <c r="D88" s="12"/>
      <c r="E88" s="12">
        <v>2725</v>
      </c>
      <c r="F88" s="65" t="s">
        <v>169</v>
      </c>
      <c r="G88" s="65"/>
      <c r="H88" s="59">
        <v>0</v>
      </c>
      <c r="I88" s="64"/>
      <c r="J88" s="29"/>
    </row>
    <row r="89" spans="1:10" ht="25.5" x14ac:dyDescent="0.2">
      <c r="A89" s="12"/>
      <c r="B89" s="12"/>
      <c r="C89" s="12"/>
      <c r="D89" s="12"/>
      <c r="E89" s="12">
        <v>2726</v>
      </c>
      <c r="F89" s="65" t="s">
        <v>84</v>
      </c>
      <c r="G89" s="65"/>
      <c r="H89" s="59">
        <v>51341.8</v>
      </c>
      <c r="I89" s="64"/>
      <c r="J89" s="29"/>
    </row>
    <row r="90" spans="1:10" ht="25.5" x14ac:dyDescent="0.2">
      <c r="A90" s="12"/>
      <c r="B90" s="12"/>
      <c r="C90" s="12"/>
      <c r="D90" s="12"/>
      <c r="E90" s="12">
        <v>2728</v>
      </c>
      <c r="F90" s="65" t="s">
        <v>179</v>
      </c>
      <c r="G90" s="65"/>
      <c r="H90" s="59">
        <v>0</v>
      </c>
      <c r="I90" s="64"/>
      <c r="J90" s="29"/>
    </row>
    <row r="91" spans="1:10" x14ac:dyDescent="0.2">
      <c r="A91" s="12"/>
      <c r="B91" s="12"/>
      <c r="C91" s="12"/>
      <c r="D91" s="9">
        <v>273</v>
      </c>
      <c r="E91" s="12"/>
      <c r="F91" s="21" t="s">
        <v>85</v>
      </c>
      <c r="G91" s="21"/>
      <c r="H91" s="58">
        <f>+H92</f>
        <v>0</v>
      </c>
      <c r="I91" s="64"/>
      <c r="J91" s="29"/>
    </row>
    <row r="92" spans="1:10" x14ac:dyDescent="0.2">
      <c r="A92" s="12"/>
      <c r="B92" s="12"/>
      <c r="C92" s="12"/>
      <c r="D92" s="9"/>
      <c r="E92" s="12">
        <v>2731</v>
      </c>
      <c r="F92" s="65" t="s">
        <v>85</v>
      </c>
      <c r="G92" s="65"/>
      <c r="H92" s="59">
        <v>0</v>
      </c>
      <c r="I92" s="64"/>
      <c r="J92" s="29"/>
    </row>
    <row r="93" spans="1:10" ht="15.75" x14ac:dyDescent="0.25">
      <c r="A93" s="12"/>
      <c r="B93" s="9">
        <v>28</v>
      </c>
      <c r="C93" s="9"/>
      <c r="D93" s="9"/>
      <c r="E93" s="9"/>
      <c r="F93" s="24" t="s">
        <v>86</v>
      </c>
      <c r="G93" s="24"/>
      <c r="H93" s="58">
        <f>H101+H103</f>
        <v>0</v>
      </c>
      <c r="I93" s="64"/>
      <c r="J93" s="29"/>
    </row>
    <row r="94" spans="1:10" ht="15.75" x14ac:dyDescent="0.25">
      <c r="A94" s="12"/>
      <c r="B94" s="9"/>
      <c r="C94" s="9"/>
      <c r="D94" s="9"/>
      <c r="E94" s="9"/>
      <c r="F94" s="24"/>
      <c r="G94" s="24"/>
      <c r="H94" s="59"/>
      <c r="I94" s="64"/>
      <c r="J94" s="29"/>
    </row>
    <row r="95" spans="1:10" x14ac:dyDescent="0.2">
      <c r="A95" s="12"/>
      <c r="B95" s="12"/>
      <c r="C95" s="12"/>
      <c r="D95" s="12">
        <v>282</v>
      </c>
      <c r="E95" s="12"/>
      <c r="F95" s="15" t="s">
        <v>87</v>
      </c>
      <c r="G95" s="15"/>
      <c r="H95" s="59"/>
      <c r="I95" s="64"/>
      <c r="J95" s="29"/>
    </row>
    <row r="96" spans="1:10" x14ac:dyDescent="0.2">
      <c r="A96" s="12"/>
      <c r="B96" s="12"/>
      <c r="C96" s="12"/>
      <c r="D96" s="12">
        <v>284</v>
      </c>
      <c r="E96" s="12"/>
      <c r="F96" s="15" t="s">
        <v>88</v>
      </c>
      <c r="G96" s="15"/>
      <c r="H96" s="59"/>
      <c r="I96" s="64"/>
      <c r="J96" s="29"/>
    </row>
    <row r="97" spans="1:10" x14ac:dyDescent="0.2">
      <c r="A97" s="12"/>
      <c r="B97" s="12"/>
      <c r="C97" s="12"/>
      <c r="D97" s="9">
        <v>285</v>
      </c>
      <c r="E97" s="12"/>
      <c r="F97" s="8" t="s">
        <v>89</v>
      </c>
      <c r="G97" s="8"/>
      <c r="H97" s="58">
        <f>+H98+H99+H100</f>
        <v>0</v>
      </c>
      <c r="I97" s="64"/>
      <c r="J97" s="29"/>
    </row>
    <row r="98" spans="1:10" x14ac:dyDescent="0.2">
      <c r="A98" s="12"/>
      <c r="B98" s="12"/>
      <c r="C98" s="12"/>
      <c r="D98" s="12"/>
      <c r="E98" s="12">
        <v>2851</v>
      </c>
      <c r="F98" s="15" t="s">
        <v>90</v>
      </c>
      <c r="G98" s="15"/>
      <c r="H98" s="59">
        <v>0</v>
      </c>
      <c r="I98" s="64"/>
      <c r="J98" s="29"/>
    </row>
    <row r="99" spans="1:10" x14ac:dyDescent="0.2">
      <c r="A99" s="12"/>
      <c r="B99" s="12"/>
      <c r="C99" s="12"/>
      <c r="D99" s="12"/>
      <c r="E99" s="12">
        <v>2852</v>
      </c>
      <c r="F99" s="15" t="s">
        <v>91</v>
      </c>
      <c r="G99" s="15"/>
      <c r="H99" s="59">
        <v>0</v>
      </c>
      <c r="I99" s="64"/>
      <c r="J99" s="29"/>
    </row>
    <row r="100" spans="1:10" x14ac:dyDescent="0.2">
      <c r="A100" s="12"/>
      <c r="B100" s="12"/>
      <c r="C100" s="12"/>
      <c r="D100" s="12"/>
      <c r="E100" s="12">
        <v>2853</v>
      </c>
      <c r="F100" s="15" t="s">
        <v>92</v>
      </c>
      <c r="G100" s="15"/>
      <c r="H100" s="79">
        <v>0</v>
      </c>
      <c r="I100" s="64"/>
      <c r="J100" s="29"/>
    </row>
    <row r="101" spans="1:10" x14ac:dyDescent="0.2">
      <c r="A101" s="12"/>
      <c r="B101" s="12"/>
      <c r="C101" s="12"/>
      <c r="D101" s="12">
        <v>286</v>
      </c>
      <c r="E101" s="12">
        <v>28601</v>
      </c>
      <c r="F101" s="27" t="s">
        <v>185</v>
      </c>
      <c r="G101" s="15"/>
      <c r="H101" s="79"/>
      <c r="I101" s="64"/>
      <c r="J101" s="29"/>
    </row>
    <row r="102" spans="1:10" ht="18" customHeight="1" x14ac:dyDescent="0.2">
      <c r="A102" s="12"/>
      <c r="B102" s="12"/>
      <c r="C102" s="12"/>
      <c r="D102" s="12">
        <v>287</v>
      </c>
      <c r="E102" s="12"/>
      <c r="F102" s="8" t="s">
        <v>93</v>
      </c>
      <c r="G102" s="8"/>
      <c r="H102" s="58">
        <f>+H106+H107+H104+H105</f>
        <v>0</v>
      </c>
      <c r="I102" s="64"/>
      <c r="J102" s="29"/>
    </row>
    <row r="103" spans="1:10" ht="18" customHeight="1" x14ac:dyDescent="0.2">
      <c r="A103" s="12"/>
      <c r="B103" s="12"/>
      <c r="C103" s="12"/>
      <c r="D103" s="12"/>
      <c r="E103" s="12">
        <v>2871</v>
      </c>
      <c r="F103" s="27" t="s">
        <v>186</v>
      </c>
      <c r="G103" s="8"/>
      <c r="H103" s="58"/>
      <c r="I103" s="64"/>
      <c r="J103" s="29"/>
    </row>
    <row r="104" spans="1:10" ht="18" customHeight="1" x14ac:dyDescent="0.2">
      <c r="A104" s="12"/>
      <c r="B104" s="12"/>
      <c r="C104" s="12"/>
      <c r="D104" s="12"/>
      <c r="E104" s="12">
        <v>2872</v>
      </c>
      <c r="F104" s="15" t="s">
        <v>176</v>
      </c>
      <c r="G104" s="15"/>
      <c r="H104" s="59">
        <v>0</v>
      </c>
      <c r="I104" s="64"/>
      <c r="J104" s="29"/>
    </row>
    <row r="105" spans="1:10" ht="18" customHeight="1" x14ac:dyDescent="0.2">
      <c r="A105" s="12"/>
      <c r="B105" s="12"/>
      <c r="C105" s="12"/>
      <c r="D105" s="12"/>
      <c r="E105" s="12">
        <v>2874</v>
      </c>
      <c r="F105" s="15" t="s">
        <v>167</v>
      </c>
      <c r="G105" s="15"/>
      <c r="H105" s="59">
        <v>0</v>
      </c>
      <c r="I105" s="64"/>
      <c r="J105" s="29"/>
    </row>
    <row r="106" spans="1:10" ht="18.95" customHeight="1" x14ac:dyDescent="0.2">
      <c r="A106" s="72"/>
      <c r="B106" s="12"/>
      <c r="C106" s="12"/>
      <c r="D106" s="12"/>
      <c r="E106" s="12">
        <v>2875</v>
      </c>
      <c r="F106" s="15" t="s">
        <v>94</v>
      </c>
      <c r="G106" s="15"/>
      <c r="H106" s="59">
        <v>0</v>
      </c>
      <c r="I106" s="64"/>
      <c r="J106" s="29"/>
    </row>
    <row r="107" spans="1:10" x14ac:dyDescent="0.2">
      <c r="A107" s="9"/>
      <c r="B107" s="12"/>
      <c r="C107" s="12"/>
      <c r="D107" s="12"/>
      <c r="E107" s="12">
        <v>2876</v>
      </c>
      <c r="F107" s="15" t="s">
        <v>95</v>
      </c>
      <c r="G107" s="15"/>
      <c r="H107" s="59">
        <v>0</v>
      </c>
      <c r="I107" s="64"/>
      <c r="J107" s="29"/>
    </row>
    <row r="108" spans="1:10" x14ac:dyDescent="0.2">
      <c r="A108" s="12"/>
      <c r="B108" s="12"/>
      <c r="C108" s="12"/>
      <c r="D108" s="12">
        <v>288</v>
      </c>
      <c r="E108" s="12"/>
      <c r="F108" s="8" t="s">
        <v>96</v>
      </c>
      <c r="G108" s="8"/>
      <c r="H108" s="58"/>
      <c r="I108" s="64"/>
    </row>
    <row r="109" spans="1:10" x14ac:dyDescent="0.2">
      <c r="A109" s="12"/>
      <c r="B109" s="12"/>
      <c r="C109" s="12"/>
      <c r="D109" s="12"/>
      <c r="E109" s="12">
        <v>2881</v>
      </c>
      <c r="F109" s="15" t="s">
        <v>97</v>
      </c>
      <c r="G109" s="15"/>
      <c r="H109" s="58"/>
      <c r="I109" s="64"/>
    </row>
    <row r="110" spans="1:10" x14ac:dyDescent="0.2">
      <c r="A110" s="12"/>
      <c r="B110" s="12"/>
      <c r="C110" s="12"/>
      <c r="D110" s="12"/>
      <c r="E110" s="12">
        <v>2886</v>
      </c>
      <c r="F110" s="15"/>
      <c r="G110" s="15"/>
      <c r="H110" s="58"/>
      <c r="I110" s="64"/>
    </row>
    <row r="111" spans="1:10" ht="15.75" x14ac:dyDescent="0.2">
      <c r="A111" s="68" t="s">
        <v>18</v>
      </c>
      <c r="B111" s="69"/>
      <c r="C111" s="69"/>
      <c r="D111" s="69"/>
      <c r="E111" s="69"/>
      <c r="F111" s="70" t="s">
        <v>98</v>
      </c>
      <c r="G111" s="70"/>
      <c r="H111" s="71">
        <f>+H113+H118+H122+H131+H136+H151+H163+H129</f>
        <v>154657.87</v>
      </c>
      <c r="I111" s="63">
        <f>SUM(H111:H111)</f>
        <v>154657.87</v>
      </c>
    </row>
    <row r="112" spans="1:10" x14ac:dyDescent="0.2">
      <c r="A112" s="12"/>
      <c r="B112" s="12"/>
      <c r="C112" s="12"/>
      <c r="D112" s="12"/>
      <c r="E112" s="12"/>
      <c r="F112" s="15"/>
      <c r="G112" s="15"/>
      <c r="H112" s="23"/>
      <c r="I112" s="16"/>
    </row>
    <row r="113" spans="1:10" ht="15.75" x14ac:dyDescent="0.25">
      <c r="A113" s="9"/>
      <c r="B113" s="9">
        <v>31</v>
      </c>
      <c r="C113" s="9"/>
      <c r="D113" s="9"/>
      <c r="E113" s="9"/>
      <c r="F113" s="24" t="s">
        <v>99</v>
      </c>
      <c r="G113" s="24"/>
      <c r="H113" s="58">
        <f>+H114+H116</f>
        <v>65972.740000000005</v>
      </c>
      <c r="I113" s="16"/>
      <c r="J113" s="29"/>
    </row>
    <row r="114" spans="1:10" x14ac:dyDescent="0.2">
      <c r="A114" s="9"/>
      <c r="B114" s="12"/>
      <c r="C114" s="12"/>
      <c r="D114" s="12">
        <v>311</v>
      </c>
      <c r="E114" s="12"/>
      <c r="F114" s="8" t="s">
        <v>100</v>
      </c>
      <c r="G114" s="8"/>
      <c r="H114" s="59">
        <f>+H115</f>
        <v>65972.740000000005</v>
      </c>
      <c r="I114" s="16"/>
      <c r="J114" s="29"/>
    </row>
    <row r="115" spans="1:10" x14ac:dyDescent="0.2">
      <c r="A115" s="12"/>
      <c r="B115" s="12"/>
      <c r="C115" s="12"/>
      <c r="D115" s="12"/>
      <c r="E115" s="12">
        <v>3111</v>
      </c>
      <c r="F115" s="15" t="s">
        <v>100</v>
      </c>
      <c r="G115" s="15"/>
      <c r="H115" s="79">
        <v>65972.740000000005</v>
      </c>
      <c r="I115" s="16"/>
      <c r="J115" s="29"/>
    </row>
    <row r="116" spans="1:10" x14ac:dyDescent="0.2">
      <c r="A116" s="12"/>
      <c r="B116" s="12"/>
      <c r="C116" s="12"/>
      <c r="D116" s="9">
        <v>313</v>
      </c>
      <c r="E116" s="12"/>
      <c r="F116" s="8" t="s">
        <v>101</v>
      </c>
      <c r="G116" s="8"/>
      <c r="H116" s="58">
        <f>+H117</f>
        <v>0</v>
      </c>
      <c r="I116" s="16"/>
      <c r="J116" s="29"/>
    </row>
    <row r="117" spans="1:10" x14ac:dyDescent="0.2">
      <c r="A117" s="12"/>
      <c r="B117" s="12"/>
      <c r="C117" s="12"/>
      <c r="D117" s="9"/>
      <c r="E117" s="12">
        <v>3133</v>
      </c>
      <c r="F117" s="15" t="s">
        <v>102</v>
      </c>
      <c r="G117" s="15"/>
      <c r="H117" s="59"/>
      <c r="I117" s="16"/>
      <c r="J117" s="29"/>
    </row>
    <row r="118" spans="1:10" x14ac:dyDescent="0.2">
      <c r="A118" s="12"/>
      <c r="B118" s="12">
        <v>32</v>
      </c>
      <c r="C118" s="12"/>
      <c r="D118" s="12"/>
      <c r="E118" s="12"/>
      <c r="F118" s="8" t="s">
        <v>103</v>
      </c>
      <c r="G118" s="8"/>
      <c r="H118" s="58">
        <f>+H119+H120</f>
        <v>0</v>
      </c>
      <c r="I118" s="16"/>
      <c r="J118" s="74">
        <v>0</v>
      </c>
    </row>
    <row r="119" spans="1:10" x14ac:dyDescent="0.2">
      <c r="A119" s="9"/>
      <c r="B119" s="12"/>
      <c r="C119" s="12"/>
      <c r="D119" s="12">
        <v>322</v>
      </c>
      <c r="E119" s="12"/>
      <c r="F119" s="15" t="s">
        <v>104</v>
      </c>
      <c r="G119" s="15"/>
      <c r="H119" s="59">
        <v>0</v>
      </c>
      <c r="I119" s="16"/>
      <c r="J119" s="29"/>
    </row>
    <row r="120" spans="1:10" x14ac:dyDescent="0.2">
      <c r="A120" s="12"/>
      <c r="B120" s="12"/>
      <c r="C120" s="12"/>
      <c r="D120" s="12">
        <v>323</v>
      </c>
      <c r="E120" s="12"/>
      <c r="F120" s="15" t="s">
        <v>105</v>
      </c>
      <c r="G120" s="15"/>
      <c r="H120" s="59">
        <v>0</v>
      </c>
      <c r="I120" s="16"/>
      <c r="J120" s="29"/>
    </row>
    <row r="121" spans="1:10" x14ac:dyDescent="0.2">
      <c r="A121" s="12"/>
      <c r="B121" s="12"/>
      <c r="C121" s="12"/>
      <c r="D121" s="12">
        <v>324</v>
      </c>
      <c r="E121" s="12"/>
      <c r="F121" s="15" t="s">
        <v>106</v>
      </c>
      <c r="G121" s="15"/>
      <c r="H121" s="59"/>
      <c r="I121" s="16"/>
      <c r="J121" s="29"/>
    </row>
    <row r="122" spans="1:10" ht="15.75" x14ac:dyDescent="0.25">
      <c r="A122" s="12"/>
      <c r="B122" s="9">
        <v>33</v>
      </c>
      <c r="C122" s="9"/>
      <c r="D122" s="9"/>
      <c r="E122" s="9"/>
      <c r="F122" s="24" t="s">
        <v>107</v>
      </c>
      <c r="G122" s="24"/>
      <c r="H122" s="58">
        <f>SUM(H123:H127)</f>
        <v>0</v>
      </c>
      <c r="I122" s="16"/>
      <c r="J122" s="29"/>
    </row>
    <row r="123" spans="1:10" x14ac:dyDescent="0.2">
      <c r="A123" s="12"/>
      <c r="B123" s="9"/>
      <c r="C123" s="9"/>
      <c r="D123" s="20">
        <v>331</v>
      </c>
      <c r="E123" s="20">
        <v>331</v>
      </c>
      <c r="F123" s="15" t="s">
        <v>32</v>
      </c>
      <c r="G123" s="15"/>
      <c r="H123" s="59"/>
      <c r="I123" s="16"/>
      <c r="J123" s="29"/>
    </row>
    <row r="124" spans="1:10" x14ac:dyDescent="0.2">
      <c r="A124" s="12"/>
      <c r="B124" s="12"/>
      <c r="C124" s="12"/>
      <c r="D124" s="12">
        <v>332</v>
      </c>
      <c r="E124" s="12"/>
      <c r="F124" s="15" t="s">
        <v>108</v>
      </c>
      <c r="G124" s="15"/>
      <c r="H124" s="59"/>
      <c r="I124" s="16"/>
      <c r="J124" s="29"/>
    </row>
    <row r="125" spans="1:10" x14ac:dyDescent="0.2">
      <c r="A125" s="12"/>
      <c r="B125" s="12"/>
      <c r="C125" s="12"/>
      <c r="D125" s="12">
        <v>333</v>
      </c>
      <c r="E125" s="12"/>
      <c r="F125" s="15" t="s">
        <v>109</v>
      </c>
      <c r="G125" s="15"/>
      <c r="H125" s="58"/>
      <c r="I125" s="16"/>
      <c r="J125" s="29"/>
    </row>
    <row r="126" spans="1:10" x14ac:dyDescent="0.2">
      <c r="A126" s="12"/>
      <c r="B126" s="12"/>
      <c r="C126" s="12"/>
      <c r="D126" s="12">
        <v>334</v>
      </c>
      <c r="E126" s="12"/>
      <c r="F126" s="15" t="s">
        <v>110</v>
      </c>
      <c r="G126" s="15"/>
      <c r="H126" s="59"/>
      <c r="I126" s="16"/>
      <c r="J126" s="29"/>
    </row>
    <row r="127" spans="1:10" x14ac:dyDescent="0.2">
      <c r="A127" s="12"/>
      <c r="B127" s="12"/>
      <c r="C127" s="12"/>
      <c r="D127" s="12">
        <v>335</v>
      </c>
      <c r="E127" s="12"/>
      <c r="F127" s="15" t="s">
        <v>33</v>
      </c>
      <c r="G127" s="15"/>
      <c r="H127" s="59"/>
      <c r="I127" s="16"/>
      <c r="J127" s="29"/>
    </row>
    <row r="128" spans="1:10" x14ac:dyDescent="0.2">
      <c r="A128" s="9"/>
      <c r="B128" s="12"/>
      <c r="C128" s="12"/>
      <c r="D128" s="12">
        <v>336</v>
      </c>
      <c r="E128" s="12"/>
      <c r="F128" s="15" t="s">
        <v>111</v>
      </c>
      <c r="G128" s="15"/>
      <c r="H128" s="59"/>
      <c r="I128" s="16"/>
      <c r="J128" s="29"/>
    </row>
    <row r="129" spans="1:10" x14ac:dyDescent="0.2">
      <c r="A129" s="12"/>
      <c r="B129" s="12">
        <v>34</v>
      </c>
      <c r="C129" s="12"/>
      <c r="D129" s="12"/>
      <c r="E129" s="12"/>
      <c r="F129" s="8" t="s">
        <v>112</v>
      </c>
      <c r="G129" s="8"/>
      <c r="H129" s="58">
        <f>+H130</f>
        <v>0</v>
      </c>
      <c r="I129" s="16"/>
      <c r="J129" s="29"/>
    </row>
    <row r="130" spans="1:10" x14ac:dyDescent="0.2">
      <c r="A130" s="12"/>
      <c r="B130" s="12"/>
      <c r="C130" s="12"/>
      <c r="D130" s="12">
        <v>341</v>
      </c>
      <c r="E130" s="12"/>
      <c r="F130" s="15" t="s">
        <v>113</v>
      </c>
      <c r="G130" s="15"/>
      <c r="H130" s="59">
        <v>0</v>
      </c>
      <c r="I130" s="16"/>
      <c r="J130" s="29"/>
    </row>
    <row r="131" spans="1:10" ht="15.75" x14ac:dyDescent="0.25">
      <c r="A131" s="12"/>
      <c r="B131" s="12">
        <v>35</v>
      </c>
      <c r="C131" s="12"/>
      <c r="D131" s="12"/>
      <c r="E131" s="12"/>
      <c r="F131" s="62" t="s">
        <v>114</v>
      </c>
      <c r="G131" s="62"/>
      <c r="H131" s="58">
        <f>+H135+H133+H132+H134</f>
        <v>0</v>
      </c>
      <c r="I131" s="16"/>
      <c r="J131" s="29"/>
    </row>
    <row r="132" spans="1:10" x14ac:dyDescent="0.2">
      <c r="A132" s="12"/>
      <c r="B132" s="12"/>
      <c r="C132" s="12"/>
      <c r="D132" s="9">
        <v>352</v>
      </c>
      <c r="E132" s="12"/>
      <c r="F132" s="65" t="s">
        <v>115</v>
      </c>
      <c r="G132" s="65"/>
      <c r="H132" s="59"/>
      <c r="I132" s="16"/>
      <c r="J132" s="29"/>
    </row>
    <row r="133" spans="1:10" x14ac:dyDescent="0.2">
      <c r="A133" s="12"/>
      <c r="B133" s="12"/>
      <c r="C133" s="12"/>
      <c r="D133" s="12">
        <v>353</v>
      </c>
      <c r="E133" s="12"/>
      <c r="F133" s="15" t="s">
        <v>116</v>
      </c>
      <c r="G133" s="15"/>
      <c r="H133" s="59">
        <v>0</v>
      </c>
      <c r="I133" s="16"/>
      <c r="J133" s="29"/>
    </row>
    <row r="134" spans="1:10" x14ac:dyDescent="0.2">
      <c r="A134" s="12"/>
      <c r="B134" s="12"/>
      <c r="C134" s="12"/>
      <c r="D134" s="12">
        <v>354</v>
      </c>
      <c r="E134" s="12"/>
      <c r="F134" s="15" t="s">
        <v>117</v>
      </c>
      <c r="G134" s="15"/>
      <c r="H134" s="59">
        <v>0</v>
      </c>
      <c r="I134" s="16"/>
      <c r="J134" s="29"/>
    </row>
    <row r="135" spans="1:10" x14ac:dyDescent="0.2">
      <c r="A135" s="12"/>
      <c r="B135" s="12"/>
      <c r="C135" s="12"/>
      <c r="D135" s="12">
        <v>355</v>
      </c>
      <c r="E135" s="12"/>
      <c r="F135" s="15" t="s">
        <v>118</v>
      </c>
      <c r="G135" s="15"/>
      <c r="H135" s="59"/>
      <c r="I135" s="16"/>
      <c r="J135" s="29"/>
    </row>
    <row r="136" spans="1:10" x14ac:dyDescent="0.2">
      <c r="A136" s="12"/>
      <c r="B136" s="12">
        <v>36</v>
      </c>
      <c r="C136" s="12"/>
      <c r="D136" s="12"/>
      <c r="E136" s="12"/>
      <c r="F136" s="8" t="s">
        <v>119</v>
      </c>
      <c r="G136" s="8"/>
      <c r="H136" s="58">
        <f>H137</f>
        <v>0</v>
      </c>
      <c r="I136" s="16"/>
      <c r="J136" s="29"/>
    </row>
    <row r="137" spans="1:10" x14ac:dyDescent="0.2">
      <c r="A137" s="12"/>
      <c r="B137" s="12"/>
      <c r="C137" s="12"/>
      <c r="D137" s="9">
        <v>361</v>
      </c>
      <c r="E137" s="12"/>
      <c r="F137" s="8" t="s">
        <v>120</v>
      </c>
      <c r="G137" s="8"/>
      <c r="H137" s="58">
        <f>+H138+H146+H150</f>
        <v>0</v>
      </c>
      <c r="I137" s="58"/>
      <c r="J137" s="29"/>
    </row>
    <row r="138" spans="1:10" x14ac:dyDescent="0.2">
      <c r="A138" s="12"/>
      <c r="B138" s="12"/>
      <c r="C138" s="12"/>
      <c r="D138" s="12"/>
      <c r="E138" s="12">
        <v>3611</v>
      </c>
      <c r="F138" s="15" t="s">
        <v>121</v>
      </c>
      <c r="G138" s="15"/>
      <c r="H138" s="59"/>
      <c r="I138" s="16"/>
      <c r="J138" s="29"/>
    </row>
    <row r="139" spans="1:10" x14ac:dyDescent="0.2">
      <c r="A139" s="12"/>
      <c r="B139" s="12"/>
      <c r="C139" s="12"/>
      <c r="D139" s="12"/>
      <c r="E139" s="12">
        <v>3612</v>
      </c>
      <c r="F139" s="15" t="s">
        <v>122</v>
      </c>
      <c r="G139" s="15"/>
      <c r="H139" s="59"/>
      <c r="I139" s="16"/>
      <c r="J139" s="29"/>
    </row>
    <row r="140" spans="1:10" x14ac:dyDescent="0.2">
      <c r="A140" s="12"/>
      <c r="B140" s="12"/>
      <c r="C140" s="12"/>
      <c r="D140" s="12"/>
      <c r="E140" s="12">
        <v>3614</v>
      </c>
      <c r="F140" s="15" t="s">
        <v>123</v>
      </c>
      <c r="G140" s="15"/>
      <c r="H140" s="59"/>
      <c r="I140" s="16"/>
      <c r="J140" s="29"/>
    </row>
    <row r="141" spans="1:10" x14ac:dyDescent="0.2">
      <c r="A141" s="12"/>
      <c r="B141" s="12"/>
      <c r="C141" s="12"/>
      <c r="D141" s="12">
        <v>362</v>
      </c>
      <c r="E141" s="12"/>
      <c r="F141" s="8" t="s">
        <v>124</v>
      </c>
      <c r="G141" s="8"/>
      <c r="H141" s="59"/>
      <c r="I141" s="16"/>
      <c r="J141" s="29"/>
    </row>
    <row r="142" spans="1:10" x14ac:dyDescent="0.2">
      <c r="A142" s="12"/>
      <c r="B142" s="12"/>
      <c r="C142" s="12"/>
      <c r="D142" s="12"/>
      <c r="E142" s="12">
        <v>3621</v>
      </c>
      <c r="F142" s="15" t="s">
        <v>125</v>
      </c>
      <c r="G142" s="15"/>
      <c r="H142" s="59"/>
      <c r="I142" s="16"/>
      <c r="J142" s="29"/>
    </row>
    <row r="143" spans="1:10" x14ac:dyDescent="0.2">
      <c r="A143" s="12"/>
      <c r="B143" s="12"/>
      <c r="C143" s="12"/>
      <c r="D143" s="12"/>
      <c r="E143" s="12">
        <v>3622</v>
      </c>
      <c r="F143" s="15" t="s">
        <v>126</v>
      </c>
      <c r="G143" s="15"/>
      <c r="H143" s="59"/>
      <c r="I143" s="16"/>
      <c r="J143" s="29"/>
    </row>
    <row r="144" spans="1:10" x14ac:dyDescent="0.2">
      <c r="A144" s="12"/>
      <c r="B144" s="12"/>
      <c r="C144" s="12"/>
      <c r="D144" s="12"/>
      <c r="E144" s="12">
        <v>3623</v>
      </c>
      <c r="F144" s="15" t="s">
        <v>127</v>
      </c>
      <c r="G144" s="15"/>
      <c r="H144" s="59"/>
      <c r="I144" s="16"/>
      <c r="J144" s="29"/>
    </row>
    <row r="145" spans="1:10" ht="15.75" x14ac:dyDescent="0.25">
      <c r="A145" s="12"/>
      <c r="B145" s="9"/>
      <c r="C145" s="9"/>
      <c r="D145" s="9">
        <v>363</v>
      </c>
      <c r="E145" s="9"/>
      <c r="F145" s="62" t="s">
        <v>128</v>
      </c>
      <c r="G145" s="62"/>
      <c r="H145" s="58">
        <f>+H147+H148</f>
        <v>0</v>
      </c>
      <c r="I145" s="16"/>
      <c r="J145" s="29"/>
    </row>
    <row r="146" spans="1:10" x14ac:dyDescent="0.2">
      <c r="A146" s="12"/>
      <c r="B146" s="12"/>
      <c r="C146" s="12"/>
      <c r="D146" s="12"/>
      <c r="E146" s="12">
        <v>3631</v>
      </c>
      <c r="F146" s="15" t="s">
        <v>129</v>
      </c>
      <c r="G146" s="15"/>
      <c r="H146" s="59"/>
      <c r="I146" s="16"/>
      <c r="J146" s="29"/>
    </row>
    <row r="147" spans="1:10" x14ac:dyDescent="0.2">
      <c r="A147" s="12"/>
      <c r="B147" s="12"/>
      <c r="C147" s="12"/>
      <c r="D147" s="12"/>
      <c r="E147" s="12">
        <v>3633</v>
      </c>
      <c r="F147" s="27" t="s">
        <v>180</v>
      </c>
      <c r="G147" s="15"/>
      <c r="H147" s="59">
        <v>0</v>
      </c>
      <c r="I147" s="16"/>
      <c r="J147" s="29"/>
    </row>
    <row r="148" spans="1:10" x14ac:dyDescent="0.2">
      <c r="A148" s="12"/>
      <c r="B148" s="12"/>
      <c r="C148" s="12"/>
      <c r="D148" s="12"/>
      <c r="E148" s="12">
        <v>3634</v>
      </c>
      <c r="F148" s="27" t="s">
        <v>181</v>
      </c>
      <c r="G148" s="15"/>
      <c r="H148" s="59">
        <v>0</v>
      </c>
      <c r="I148" s="16"/>
      <c r="J148" s="29"/>
    </row>
    <row r="149" spans="1:10" x14ac:dyDescent="0.2">
      <c r="A149" s="12"/>
      <c r="B149" s="12"/>
      <c r="C149" s="12"/>
      <c r="D149" s="12"/>
      <c r="E149" s="12">
        <v>3636</v>
      </c>
      <c r="F149" s="15" t="s">
        <v>130</v>
      </c>
      <c r="G149" s="15"/>
      <c r="H149" s="59"/>
      <c r="I149" s="16"/>
      <c r="J149" s="29"/>
    </row>
    <row r="150" spans="1:10" x14ac:dyDescent="0.2">
      <c r="A150" s="12"/>
      <c r="B150" s="12"/>
      <c r="C150" s="12"/>
      <c r="D150" s="12"/>
      <c r="E150" s="2">
        <v>36404</v>
      </c>
      <c r="F150" s="2" t="s">
        <v>184</v>
      </c>
      <c r="G150" s="15"/>
      <c r="H150" s="59"/>
      <c r="I150" s="16"/>
      <c r="J150" s="29"/>
    </row>
    <row r="151" spans="1:10" ht="25.5" x14ac:dyDescent="0.2">
      <c r="A151" s="12"/>
      <c r="B151" s="12">
        <v>37</v>
      </c>
      <c r="C151" s="12"/>
      <c r="D151" s="12"/>
      <c r="E151" s="12"/>
      <c r="F151" s="21" t="s">
        <v>131</v>
      </c>
      <c r="G151" s="21"/>
      <c r="H151" s="58">
        <f>+H152+H158</f>
        <v>65000</v>
      </c>
      <c r="I151" s="16"/>
      <c r="J151" s="29"/>
    </row>
    <row r="152" spans="1:10" ht="15.75" x14ac:dyDescent="0.25">
      <c r="A152" s="12"/>
      <c r="B152" s="9"/>
      <c r="C152" s="9"/>
      <c r="D152" s="9">
        <v>371</v>
      </c>
      <c r="E152" s="9"/>
      <c r="F152" s="62" t="s">
        <v>2</v>
      </c>
      <c r="G152" s="62"/>
      <c r="H152" s="58">
        <f>+H153+H154+H156+H155</f>
        <v>65000</v>
      </c>
      <c r="I152" s="16"/>
      <c r="J152" s="29"/>
    </row>
    <row r="153" spans="1:10" x14ac:dyDescent="0.2">
      <c r="A153" s="12"/>
      <c r="B153" s="9"/>
      <c r="C153" s="9"/>
      <c r="D153" s="9"/>
      <c r="E153" s="20">
        <v>3711</v>
      </c>
      <c r="F153" s="65" t="s">
        <v>132</v>
      </c>
      <c r="G153" s="65"/>
      <c r="H153" s="79">
        <v>65000</v>
      </c>
      <c r="I153" s="16"/>
      <c r="J153" s="29"/>
    </row>
    <row r="154" spans="1:10" x14ac:dyDescent="0.2">
      <c r="A154" s="12"/>
      <c r="B154" s="12"/>
      <c r="C154" s="12"/>
      <c r="D154" s="12"/>
      <c r="E154" s="12">
        <v>3712</v>
      </c>
      <c r="F154" s="15" t="s">
        <v>133</v>
      </c>
      <c r="G154" s="15"/>
      <c r="H154" s="79">
        <v>0</v>
      </c>
      <c r="I154" s="16"/>
      <c r="J154" s="29"/>
    </row>
    <row r="155" spans="1:10" x14ac:dyDescent="0.2">
      <c r="A155" s="12"/>
      <c r="B155" s="12"/>
      <c r="C155" s="12"/>
      <c r="D155" s="12"/>
      <c r="E155" s="12">
        <v>3714</v>
      </c>
      <c r="F155" s="15" t="s">
        <v>134</v>
      </c>
      <c r="G155" s="15"/>
      <c r="H155" s="59"/>
      <c r="I155" s="16"/>
      <c r="J155" s="29"/>
    </row>
    <row r="156" spans="1:10" x14ac:dyDescent="0.2">
      <c r="A156" s="12"/>
      <c r="B156" s="12"/>
      <c r="C156" s="12"/>
      <c r="D156" s="12"/>
      <c r="E156" s="12">
        <v>3715</v>
      </c>
      <c r="F156" s="15" t="s">
        <v>135</v>
      </c>
      <c r="G156" s="15"/>
      <c r="H156" s="59">
        <v>0</v>
      </c>
      <c r="I156" s="16"/>
      <c r="J156" s="29"/>
    </row>
    <row r="157" spans="1:10" x14ac:dyDescent="0.2">
      <c r="A157" s="12"/>
      <c r="B157" s="12"/>
      <c r="C157" s="12"/>
      <c r="D157" s="12"/>
      <c r="E157" s="12">
        <v>3716</v>
      </c>
      <c r="F157" s="15" t="s">
        <v>136</v>
      </c>
      <c r="G157" s="15"/>
      <c r="H157" s="59"/>
      <c r="I157" s="16"/>
      <c r="J157" s="29"/>
    </row>
    <row r="158" spans="1:10" x14ac:dyDescent="0.2">
      <c r="A158" s="12"/>
      <c r="B158" s="9"/>
      <c r="C158" s="9"/>
      <c r="D158" s="9">
        <v>372</v>
      </c>
      <c r="E158" s="12"/>
      <c r="F158" s="8" t="s">
        <v>137</v>
      </c>
      <c r="G158" s="8"/>
      <c r="H158" s="58">
        <f>H160</f>
        <v>0</v>
      </c>
      <c r="I158" s="16"/>
      <c r="J158" s="29"/>
    </row>
    <row r="159" spans="1:10" x14ac:dyDescent="0.2">
      <c r="A159" s="12"/>
      <c r="B159" s="9"/>
      <c r="C159" s="9"/>
      <c r="D159" s="9"/>
      <c r="E159" s="12">
        <v>3721</v>
      </c>
      <c r="F159" s="15" t="s">
        <v>170</v>
      </c>
      <c r="G159" s="15"/>
      <c r="H159" s="59">
        <v>0</v>
      </c>
      <c r="I159" s="16"/>
      <c r="J159" s="29"/>
    </row>
    <row r="160" spans="1:10" x14ac:dyDescent="0.2">
      <c r="A160" s="12"/>
      <c r="B160" s="9"/>
      <c r="C160" s="9"/>
      <c r="D160" s="9"/>
      <c r="E160" s="12">
        <v>3723</v>
      </c>
      <c r="F160" s="15" t="s">
        <v>138</v>
      </c>
      <c r="G160" s="15"/>
      <c r="H160" s="59"/>
      <c r="I160" s="16"/>
      <c r="J160" s="29"/>
    </row>
    <row r="161" spans="1:10" x14ac:dyDescent="0.2">
      <c r="A161" s="12"/>
      <c r="B161" s="12"/>
      <c r="C161" s="12"/>
      <c r="D161" s="12"/>
      <c r="E161" s="12">
        <v>3725</v>
      </c>
      <c r="F161" s="15" t="s">
        <v>139</v>
      </c>
      <c r="G161" s="15"/>
      <c r="H161" s="59">
        <v>0</v>
      </c>
      <c r="I161" s="16"/>
      <c r="J161" s="29"/>
    </row>
    <row r="162" spans="1:10" x14ac:dyDescent="0.2">
      <c r="A162" s="12"/>
      <c r="B162" s="12"/>
      <c r="C162" s="12"/>
      <c r="D162" s="12"/>
      <c r="E162" s="12"/>
      <c r="F162" s="15"/>
      <c r="G162" s="15"/>
      <c r="H162" s="58"/>
      <c r="I162" s="16"/>
      <c r="J162" s="29"/>
    </row>
    <row r="163" spans="1:10" ht="15.75" x14ac:dyDescent="0.25">
      <c r="A163" s="12"/>
      <c r="B163" s="9">
        <v>39</v>
      </c>
      <c r="C163" s="9"/>
      <c r="D163" s="9"/>
      <c r="E163" s="9"/>
      <c r="F163" s="24" t="s">
        <v>140</v>
      </c>
      <c r="G163" s="24"/>
      <c r="H163" s="58">
        <f>SUM(H164:H170)+H171</f>
        <v>23685.13</v>
      </c>
      <c r="I163" s="16"/>
      <c r="J163" s="29"/>
    </row>
    <row r="164" spans="1:10" x14ac:dyDescent="0.2">
      <c r="A164" s="12"/>
      <c r="B164" s="12"/>
      <c r="C164" s="12"/>
      <c r="D164" s="12">
        <v>391</v>
      </c>
      <c r="E164" s="12"/>
      <c r="F164" s="15" t="s">
        <v>141</v>
      </c>
      <c r="G164" s="15"/>
      <c r="H164" s="59"/>
      <c r="I164" s="16"/>
      <c r="J164" s="29"/>
    </row>
    <row r="165" spans="1:10" x14ac:dyDescent="0.2">
      <c r="A165" s="12"/>
      <c r="B165" s="12"/>
      <c r="C165" s="12"/>
      <c r="D165" s="12">
        <v>392</v>
      </c>
      <c r="E165" s="12">
        <v>392</v>
      </c>
      <c r="F165" s="15" t="s">
        <v>142</v>
      </c>
      <c r="G165" s="15"/>
      <c r="H165" s="59"/>
      <c r="I165" s="16"/>
      <c r="J165" s="29"/>
    </row>
    <row r="166" spans="1:10" x14ac:dyDescent="0.2">
      <c r="A166" s="12"/>
      <c r="B166" s="12"/>
      <c r="C166" s="12"/>
      <c r="D166" s="12">
        <v>393</v>
      </c>
      <c r="E166" s="12"/>
      <c r="F166" s="15" t="s">
        <v>143</v>
      </c>
      <c r="G166" s="15"/>
      <c r="H166" s="59">
        <v>0</v>
      </c>
      <c r="I166" s="16"/>
      <c r="J166" s="29"/>
    </row>
    <row r="167" spans="1:10" x14ac:dyDescent="0.2">
      <c r="A167" s="12"/>
      <c r="B167" s="12"/>
      <c r="C167" s="12"/>
      <c r="D167" s="12">
        <v>395</v>
      </c>
      <c r="E167" s="12"/>
      <c r="F167" s="15" t="s">
        <v>144</v>
      </c>
      <c r="G167" s="15"/>
      <c r="H167" s="59">
        <v>0</v>
      </c>
      <c r="I167" s="16"/>
      <c r="J167" s="29"/>
    </row>
    <row r="168" spans="1:10" x14ac:dyDescent="0.2">
      <c r="A168" s="12"/>
      <c r="B168" s="12"/>
      <c r="C168" s="12"/>
      <c r="D168" s="12">
        <v>396</v>
      </c>
      <c r="E168" s="12"/>
      <c r="F168" s="15" t="s">
        <v>0</v>
      </c>
      <c r="G168" s="15"/>
      <c r="H168" s="59">
        <v>23685.13</v>
      </c>
      <c r="I168" s="16"/>
      <c r="J168" s="29"/>
    </row>
    <row r="169" spans="1:10" x14ac:dyDescent="0.2">
      <c r="A169" s="12"/>
      <c r="B169" s="12"/>
      <c r="C169" s="12"/>
      <c r="D169" s="12">
        <v>398</v>
      </c>
      <c r="E169" s="12"/>
      <c r="F169" s="27" t="s">
        <v>156</v>
      </c>
      <c r="G169" s="27"/>
      <c r="H169" s="59">
        <v>0</v>
      </c>
      <c r="I169" s="16"/>
      <c r="J169" s="29"/>
    </row>
    <row r="170" spans="1:10" x14ac:dyDescent="0.2">
      <c r="A170" s="12"/>
      <c r="B170" s="12"/>
      <c r="C170" s="12"/>
      <c r="D170" s="12">
        <v>399</v>
      </c>
      <c r="E170" s="12"/>
      <c r="F170" s="15" t="s">
        <v>145</v>
      </c>
      <c r="G170" s="15"/>
      <c r="H170" s="59"/>
      <c r="I170" s="16"/>
      <c r="J170" s="29"/>
    </row>
    <row r="171" spans="1:10" x14ac:dyDescent="0.2">
      <c r="A171" s="12"/>
      <c r="B171" s="12"/>
      <c r="C171" s="12"/>
      <c r="D171" s="12">
        <v>239902</v>
      </c>
      <c r="E171" s="12"/>
      <c r="F171" s="27" t="s">
        <v>178</v>
      </c>
      <c r="G171" s="27"/>
      <c r="H171" s="59"/>
      <c r="I171" s="16"/>
      <c r="J171" s="29"/>
    </row>
    <row r="172" spans="1:10" x14ac:dyDescent="0.2">
      <c r="A172" s="12"/>
      <c r="B172" s="66"/>
      <c r="C172" s="66"/>
      <c r="D172" s="66"/>
      <c r="E172" s="66"/>
      <c r="F172" s="67"/>
      <c r="G172" s="67"/>
      <c r="H172" s="59"/>
      <c r="I172" s="16"/>
      <c r="J172" s="29"/>
    </row>
    <row r="173" spans="1:10" ht="15.75" x14ac:dyDescent="0.25">
      <c r="A173" s="42" t="s">
        <v>34</v>
      </c>
      <c r="B173" s="45"/>
      <c r="C173" s="45"/>
      <c r="D173" s="45"/>
      <c r="E173" s="45"/>
      <c r="F173" s="44" t="s">
        <v>35</v>
      </c>
      <c r="G173" s="44"/>
      <c r="H173" s="41">
        <f>+H174</f>
        <v>0</v>
      </c>
      <c r="I173" s="16">
        <f>+H173</f>
        <v>0</v>
      </c>
      <c r="J173" s="29"/>
    </row>
    <row r="174" spans="1:10" x14ac:dyDescent="0.2">
      <c r="A174" s="12"/>
      <c r="B174" s="12">
        <v>41</v>
      </c>
      <c r="C174" s="12"/>
      <c r="D174" s="12"/>
      <c r="E174" s="12"/>
      <c r="F174" s="8" t="s">
        <v>36</v>
      </c>
      <c r="G174" s="8"/>
      <c r="H174" s="34">
        <f>+H175</f>
        <v>0</v>
      </c>
      <c r="I174" s="16"/>
      <c r="J174" s="29"/>
    </row>
    <row r="175" spans="1:10" x14ac:dyDescent="0.2">
      <c r="A175" s="12"/>
      <c r="B175" s="12"/>
      <c r="C175" s="12"/>
      <c r="D175" s="12"/>
      <c r="E175" s="12">
        <v>414</v>
      </c>
      <c r="F175" s="8" t="s">
        <v>37</v>
      </c>
      <c r="G175" s="8"/>
      <c r="H175" s="34">
        <v>0</v>
      </c>
      <c r="I175" s="16"/>
      <c r="J175" s="29"/>
    </row>
    <row r="176" spans="1:10" ht="15.75" x14ac:dyDescent="0.25">
      <c r="A176" s="42" t="s">
        <v>25</v>
      </c>
      <c r="B176" s="45"/>
      <c r="C176" s="45"/>
      <c r="D176" s="45"/>
      <c r="E176" s="45"/>
      <c r="F176" s="44" t="s">
        <v>26</v>
      </c>
      <c r="G176" s="44"/>
      <c r="H176" s="41">
        <f>+H177+H189+H196+H184+H194</f>
        <v>0</v>
      </c>
      <c r="I176" s="18">
        <f>+H176</f>
        <v>0</v>
      </c>
      <c r="J176" s="29"/>
    </row>
    <row r="177" spans="1:11" ht="18" customHeight="1" x14ac:dyDescent="0.2">
      <c r="A177" s="12"/>
      <c r="B177" s="9">
        <v>61</v>
      </c>
      <c r="C177" s="9"/>
      <c r="D177" s="9"/>
      <c r="E177" s="12"/>
      <c r="F177" s="8" t="s">
        <v>23</v>
      </c>
      <c r="G177" s="8"/>
      <c r="H177" s="22">
        <f>+H180+H183+H181+H178</f>
        <v>0</v>
      </c>
      <c r="I177" s="16"/>
      <c r="J177" s="29"/>
      <c r="K177" s="33"/>
    </row>
    <row r="178" spans="1:11" ht="18" customHeight="1" x14ac:dyDescent="0.2">
      <c r="A178" s="12"/>
      <c r="B178" s="9"/>
      <c r="C178" s="9"/>
      <c r="D178" s="9"/>
      <c r="E178" s="12">
        <v>611</v>
      </c>
      <c r="F178" s="15" t="s">
        <v>38</v>
      </c>
      <c r="G178" s="15"/>
      <c r="H178" s="23"/>
      <c r="I178" s="16"/>
      <c r="J178" s="29"/>
      <c r="K178" s="33"/>
    </row>
    <row r="179" spans="1:11" ht="12.75" customHeight="1" x14ac:dyDescent="0.2">
      <c r="A179" s="12"/>
      <c r="B179" s="12"/>
      <c r="C179" s="12"/>
      <c r="D179" s="12"/>
      <c r="E179" s="12">
        <v>612</v>
      </c>
      <c r="F179" s="15" t="s">
        <v>24</v>
      </c>
      <c r="G179" s="15"/>
      <c r="H179" s="23">
        <v>0</v>
      </c>
      <c r="I179" s="16"/>
      <c r="J179" s="29"/>
      <c r="K179" s="33"/>
    </row>
    <row r="180" spans="1:11" ht="12.75" customHeight="1" x14ac:dyDescent="0.2">
      <c r="A180" s="12"/>
      <c r="B180" s="12"/>
      <c r="C180" s="12"/>
      <c r="D180" s="12"/>
      <c r="E180" s="12">
        <v>613</v>
      </c>
      <c r="F180" s="15" t="s">
        <v>30</v>
      </c>
      <c r="G180" s="15"/>
      <c r="H180" s="23"/>
      <c r="I180" s="16"/>
      <c r="J180" s="29"/>
      <c r="K180" s="33"/>
    </row>
    <row r="181" spans="1:11" ht="12.75" customHeight="1" x14ac:dyDescent="0.2">
      <c r="A181" s="12"/>
      <c r="B181" s="12"/>
      <c r="C181" s="12"/>
      <c r="D181" s="12"/>
      <c r="E181" s="12">
        <v>614</v>
      </c>
      <c r="F181" s="27" t="s">
        <v>146</v>
      </c>
      <c r="G181" s="27"/>
      <c r="H181" s="23"/>
      <c r="I181" s="16"/>
      <c r="J181" s="29"/>
      <c r="K181" s="33"/>
    </row>
    <row r="182" spans="1:11" ht="12.75" customHeight="1" x14ac:dyDescent="0.2">
      <c r="A182" s="12"/>
      <c r="B182" s="12"/>
      <c r="C182" s="12"/>
      <c r="D182" s="12"/>
      <c r="E182" s="12">
        <v>616</v>
      </c>
      <c r="F182" s="27" t="s">
        <v>39</v>
      </c>
      <c r="G182" s="27"/>
      <c r="H182" s="23">
        <v>0</v>
      </c>
      <c r="I182" s="16"/>
      <c r="J182" s="29"/>
      <c r="K182" s="33"/>
    </row>
    <row r="183" spans="1:11" ht="12.75" customHeight="1" x14ac:dyDescent="0.2">
      <c r="A183" s="12"/>
      <c r="B183" s="12"/>
      <c r="C183" s="12"/>
      <c r="D183" s="12"/>
      <c r="E183" s="12">
        <v>619</v>
      </c>
      <c r="F183" s="27" t="s">
        <v>171</v>
      </c>
      <c r="G183" s="27"/>
      <c r="H183" s="23"/>
      <c r="I183" s="16"/>
      <c r="J183" s="29"/>
      <c r="K183" s="33"/>
    </row>
    <row r="184" spans="1:11" ht="12.75" customHeight="1" x14ac:dyDescent="0.2">
      <c r="A184" s="12"/>
      <c r="B184" s="12">
        <v>62</v>
      </c>
      <c r="C184" s="12"/>
      <c r="D184" s="12"/>
      <c r="E184" s="12"/>
      <c r="F184" s="54" t="s">
        <v>164</v>
      </c>
      <c r="G184" s="54"/>
      <c r="H184" s="22">
        <f>+H185</f>
        <v>0</v>
      </c>
      <c r="I184" s="16"/>
      <c r="J184" s="29"/>
      <c r="K184" s="33"/>
    </row>
    <row r="185" spans="1:11" ht="12.75" customHeight="1" x14ac:dyDescent="0.2">
      <c r="A185" s="12"/>
      <c r="B185" s="12"/>
      <c r="C185" s="12"/>
      <c r="D185" s="12"/>
      <c r="E185" s="12">
        <v>621</v>
      </c>
      <c r="F185" s="27" t="s">
        <v>172</v>
      </c>
      <c r="G185" s="27"/>
      <c r="H185" s="23"/>
      <c r="I185" s="16"/>
      <c r="J185" s="29"/>
      <c r="K185" s="33"/>
    </row>
    <row r="186" spans="1:11" ht="12.75" customHeight="1" x14ac:dyDescent="0.2">
      <c r="A186" s="12"/>
      <c r="B186" s="12"/>
      <c r="C186" s="12"/>
      <c r="D186" s="12"/>
      <c r="E186" s="12">
        <v>623</v>
      </c>
      <c r="F186" s="27" t="s">
        <v>163</v>
      </c>
      <c r="G186" s="27"/>
      <c r="H186" s="23">
        <v>0</v>
      </c>
      <c r="I186" s="16"/>
      <c r="J186" s="29"/>
      <c r="K186" s="33"/>
    </row>
    <row r="187" spans="1:11" ht="26.25" customHeight="1" x14ac:dyDescent="0.2">
      <c r="A187" s="12"/>
      <c r="B187" s="12">
        <v>64</v>
      </c>
      <c r="C187" s="12"/>
      <c r="D187" s="12"/>
      <c r="E187" s="12"/>
      <c r="F187" s="75" t="s">
        <v>157</v>
      </c>
      <c r="G187" s="75"/>
      <c r="H187" s="22">
        <f>+H188</f>
        <v>0</v>
      </c>
      <c r="I187" s="16"/>
      <c r="J187" s="29"/>
      <c r="K187" s="33"/>
    </row>
    <row r="188" spans="1:11" ht="12.75" customHeight="1" x14ac:dyDescent="0.2">
      <c r="A188" s="12"/>
      <c r="B188" s="12"/>
      <c r="C188" s="12"/>
      <c r="D188" s="12">
        <v>641</v>
      </c>
      <c r="E188" s="12"/>
      <c r="F188" s="27" t="s">
        <v>158</v>
      </c>
      <c r="G188" s="27"/>
      <c r="H188" s="23">
        <v>0</v>
      </c>
      <c r="I188" s="16"/>
      <c r="J188" s="29"/>
      <c r="K188" s="33"/>
    </row>
    <row r="189" spans="1:11" ht="12.75" customHeight="1" x14ac:dyDescent="0.2">
      <c r="A189" s="12"/>
      <c r="B189" s="12">
        <v>65</v>
      </c>
      <c r="C189" s="12"/>
      <c r="D189" s="12"/>
      <c r="E189" s="12"/>
      <c r="F189" s="27" t="s">
        <v>147</v>
      </c>
      <c r="G189" s="27"/>
      <c r="H189" s="22">
        <f>+H191+H190+H192</f>
        <v>0</v>
      </c>
      <c r="I189" s="16"/>
      <c r="J189" s="29"/>
      <c r="K189" s="33"/>
    </row>
    <row r="190" spans="1:11" ht="12.75" customHeight="1" x14ac:dyDescent="0.2">
      <c r="A190" s="12"/>
      <c r="B190" s="12"/>
      <c r="C190" s="12"/>
      <c r="D190" s="12">
        <v>654</v>
      </c>
      <c r="E190" s="12"/>
      <c r="F190" s="27"/>
      <c r="G190" s="27"/>
      <c r="H190" s="23">
        <v>0</v>
      </c>
      <c r="I190" s="16"/>
      <c r="J190" s="29"/>
      <c r="K190" s="33"/>
    </row>
    <row r="191" spans="1:11" ht="12.75" customHeight="1" x14ac:dyDescent="0.2">
      <c r="A191" s="12"/>
      <c r="B191" s="12"/>
      <c r="C191" s="12"/>
      <c r="D191" s="12">
        <v>655</v>
      </c>
      <c r="E191" s="12"/>
      <c r="F191" s="27" t="s">
        <v>159</v>
      </c>
      <c r="G191" s="27"/>
      <c r="H191" s="23">
        <v>0</v>
      </c>
      <c r="I191" s="16"/>
      <c r="J191" s="29"/>
      <c r="K191" s="33"/>
    </row>
    <row r="192" spans="1:11" ht="12.75" customHeight="1" x14ac:dyDescent="0.2">
      <c r="A192" s="12"/>
      <c r="B192" s="12"/>
      <c r="C192" s="12"/>
      <c r="D192" s="12">
        <v>656</v>
      </c>
      <c r="E192" s="12"/>
      <c r="F192" s="27" t="s">
        <v>148</v>
      </c>
      <c r="G192" s="27"/>
      <c r="H192" s="23">
        <v>0</v>
      </c>
      <c r="I192" s="16"/>
      <c r="J192" s="29"/>
      <c r="K192" s="33"/>
    </row>
    <row r="193" spans="1:11" ht="12.75" customHeight="1" x14ac:dyDescent="0.2">
      <c r="A193" s="12"/>
      <c r="B193" s="12"/>
      <c r="C193" s="12"/>
      <c r="D193" s="12">
        <v>657</v>
      </c>
      <c r="E193" s="12"/>
      <c r="F193" s="27"/>
      <c r="G193" s="27"/>
      <c r="H193" s="23">
        <v>0</v>
      </c>
      <c r="I193" s="16"/>
      <c r="J193" s="29"/>
      <c r="K193" s="33"/>
    </row>
    <row r="194" spans="1:11" ht="12.75" customHeight="1" x14ac:dyDescent="0.2">
      <c r="A194" s="12"/>
      <c r="B194" s="12">
        <v>66</v>
      </c>
      <c r="C194" s="12"/>
      <c r="D194" s="12"/>
      <c r="E194" s="12"/>
      <c r="F194" s="27" t="s">
        <v>182</v>
      </c>
      <c r="G194" s="27"/>
      <c r="H194" s="22">
        <f>+H195</f>
        <v>0</v>
      </c>
      <c r="I194" s="16"/>
      <c r="J194" s="29"/>
      <c r="K194" s="33"/>
    </row>
    <row r="195" spans="1:11" ht="12.75" customHeight="1" x14ac:dyDescent="0.2">
      <c r="A195" s="12"/>
      <c r="B195" s="12"/>
      <c r="C195" s="12"/>
      <c r="D195" s="12">
        <v>661</v>
      </c>
      <c r="E195" s="12"/>
      <c r="F195" s="27" t="s">
        <v>183</v>
      </c>
      <c r="G195" s="27"/>
      <c r="H195" s="23">
        <v>0</v>
      </c>
      <c r="I195" s="16"/>
      <c r="J195" s="29"/>
      <c r="K195" s="33"/>
    </row>
    <row r="196" spans="1:11" ht="12.75" customHeight="1" x14ac:dyDescent="0.2">
      <c r="A196" s="12"/>
      <c r="B196" s="12">
        <v>68</v>
      </c>
      <c r="C196" s="12"/>
      <c r="D196" s="12"/>
      <c r="E196" s="12"/>
      <c r="F196" s="54" t="s">
        <v>149</v>
      </c>
      <c r="G196" s="54"/>
      <c r="H196" s="22">
        <f>+H198+H197</f>
        <v>0</v>
      </c>
      <c r="I196" s="16"/>
      <c r="J196" s="29"/>
      <c r="K196" s="33"/>
    </row>
    <row r="197" spans="1:11" ht="12.75" customHeight="1" x14ac:dyDescent="0.2">
      <c r="A197" s="12"/>
      <c r="B197" s="12"/>
      <c r="C197" s="12"/>
      <c r="D197" s="12"/>
      <c r="E197" s="12">
        <v>681</v>
      </c>
      <c r="F197" s="27" t="s">
        <v>166</v>
      </c>
      <c r="G197" s="27"/>
      <c r="H197" s="16"/>
      <c r="I197" s="16"/>
      <c r="J197" s="29"/>
      <c r="K197" s="33"/>
    </row>
    <row r="198" spans="1:11" ht="12.75" customHeight="1" x14ac:dyDescent="0.2">
      <c r="A198" s="12"/>
      <c r="B198" s="12"/>
      <c r="C198" s="12"/>
      <c r="D198" s="12"/>
      <c r="E198" s="12">
        <v>683</v>
      </c>
      <c r="F198" s="27" t="s">
        <v>31</v>
      </c>
      <c r="G198" s="27"/>
      <c r="H198" s="16"/>
      <c r="I198" s="16"/>
      <c r="J198" s="29"/>
      <c r="K198" s="33"/>
    </row>
    <row r="199" spans="1:11" ht="18" customHeight="1" x14ac:dyDescent="0.2">
      <c r="A199" s="12"/>
      <c r="B199" s="12"/>
      <c r="C199" s="12"/>
      <c r="D199" s="12"/>
      <c r="E199" s="12"/>
      <c r="F199" s="8" t="s">
        <v>27</v>
      </c>
      <c r="G199" s="8"/>
      <c r="H199" s="23"/>
      <c r="I199" s="16"/>
      <c r="J199" s="29"/>
      <c r="K199" s="33"/>
    </row>
    <row r="200" spans="1:11" ht="15.75" customHeight="1" x14ac:dyDescent="0.25">
      <c r="A200" s="46"/>
      <c r="B200" s="46"/>
      <c r="C200" s="46"/>
      <c r="D200" s="46"/>
      <c r="E200" s="46"/>
      <c r="F200" s="44" t="s">
        <v>15</v>
      </c>
      <c r="G200" s="44"/>
      <c r="H200" s="47"/>
      <c r="I200" s="48">
        <f>+H20+H49+H173+H176+I111+I137</f>
        <v>2632351.21</v>
      </c>
      <c r="J200" s="29"/>
    </row>
    <row r="201" spans="1:11" ht="16.5" thickBot="1" x14ac:dyDescent="0.3">
      <c r="A201" s="46"/>
      <c r="B201" s="46"/>
      <c r="C201" s="46"/>
      <c r="D201" s="46"/>
      <c r="E201" s="46"/>
      <c r="F201" s="44" t="s">
        <v>190</v>
      </c>
      <c r="G201" s="44"/>
      <c r="H201" s="47"/>
      <c r="I201" s="49">
        <f>+I16-I200</f>
        <v>40052358.100000001</v>
      </c>
      <c r="J201" s="29"/>
    </row>
    <row r="202" spans="1:11" ht="13.5" thickTop="1" x14ac:dyDescent="0.2">
      <c r="F202" s="13"/>
      <c r="G202" s="76"/>
    </row>
    <row r="203" spans="1:11" x14ac:dyDescent="0.2">
      <c r="F203" s="14" t="s">
        <v>21</v>
      </c>
      <c r="G203" s="14"/>
    </row>
    <row r="204" spans="1:11" x14ac:dyDescent="0.2">
      <c r="F204" s="28"/>
      <c r="G204" s="28"/>
    </row>
    <row r="205" spans="1:11" x14ac:dyDescent="0.2">
      <c r="I205" s="33"/>
      <c r="K205" s="25"/>
    </row>
    <row r="206" spans="1:11" x14ac:dyDescent="0.2">
      <c r="F206" s="78"/>
    </row>
    <row r="217" spans="10:12" x14ac:dyDescent="0.2">
      <c r="J217" s="80"/>
      <c r="K217" s="80"/>
      <c r="L217" s="80"/>
    </row>
    <row r="218" spans="10:12" x14ac:dyDescent="0.2">
      <c r="J218" s="80"/>
      <c r="K218" s="80"/>
      <c r="L218" s="80"/>
    </row>
    <row r="219" spans="10:12" x14ac:dyDescent="0.2">
      <c r="J219" s="80"/>
      <c r="K219" s="80"/>
      <c r="L219" s="80"/>
    </row>
    <row r="222" spans="10:12" x14ac:dyDescent="0.2">
      <c r="J222" s="25"/>
      <c r="K222" s="25"/>
    </row>
    <row r="223" spans="10:12" x14ac:dyDescent="0.2">
      <c r="L223" s="30"/>
    </row>
    <row r="224" spans="10:12" x14ac:dyDescent="0.2">
      <c r="L224" s="30"/>
    </row>
    <row r="225" spans="10:12" x14ac:dyDescent="0.2">
      <c r="L225" s="30"/>
    </row>
    <row r="226" spans="10:12" x14ac:dyDescent="0.2">
      <c r="L226" s="30"/>
    </row>
    <row r="227" spans="10:12" x14ac:dyDescent="0.2">
      <c r="L227" s="30"/>
    </row>
    <row r="228" spans="10:12" x14ac:dyDescent="0.2">
      <c r="J228" s="25"/>
      <c r="K228" s="25"/>
      <c r="L228" s="30"/>
    </row>
    <row r="229" spans="10:12" x14ac:dyDescent="0.2">
      <c r="J229" s="25"/>
      <c r="K229" s="25"/>
      <c r="L229" s="30"/>
    </row>
    <row r="230" spans="10:12" x14ac:dyDescent="0.2">
      <c r="K230" s="32"/>
    </row>
  </sheetData>
  <mergeCells count="8">
    <mergeCell ref="J219:L219"/>
    <mergeCell ref="J217:L217"/>
    <mergeCell ref="A6:I6"/>
    <mergeCell ref="A9:I9"/>
    <mergeCell ref="A10:I10"/>
    <mergeCell ref="A11:I11"/>
    <mergeCell ref="J218:L218"/>
    <mergeCell ref="A18:H18"/>
  </mergeCells>
  <phoneticPr fontId="0" type="noConversion"/>
  <printOptions horizontalCentered="1" verticalCentered="1"/>
  <pageMargins left="0" right="0" top="7.8740157480315001E-2" bottom="0.15748031496063" header="0" footer="0"/>
  <pageSetup scale="70" fitToHeight="0" orientation="landscape" r:id="rId1"/>
  <headerFooter alignWithMargins="0"/>
  <rowBreaks count="1" manualBreakCount="1">
    <brk id="20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FEBRERO EJEC</vt:lpstr>
      <vt:lpstr>Hoja1</vt:lpstr>
      <vt:lpstr>Hoja2</vt:lpstr>
      <vt:lpstr>Hoja3</vt:lpstr>
      <vt:lpstr>'FEBRERO EJEC'!Títulos_a_imprimir</vt:lpstr>
    </vt:vector>
  </TitlesOfParts>
  <Company>WFP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</dc:creator>
  <cp:lastModifiedBy>ADMIN</cp:lastModifiedBy>
  <cp:lastPrinted>2017-09-28T16:31:03Z</cp:lastPrinted>
  <dcterms:created xsi:type="dcterms:W3CDTF">2006-01-17T19:13:45Z</dcterms:created>
  <dcterms:modified xsi:type="dcterms:W3CDTF">2018-03-07T15:12:24Z</dcterms:modified>
</cp:coreProperties>
</file>