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camil\OneDrive\Escritorio\"/>
    </mc:Choice>
  </mc:AlternateContent>
  <xr:revisionPtr revIDLastSave="0" documentId="8_{1D2F1B8A-CC45-490E-828F-FD627F6A7749}"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Hoja1!$A$1:$S$95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0" i="1" l="1"/>
  <c r="S74" i="1" s="1"/>
  <c r="AH9" i="1"/>
  <c r="S16" i="1" s="1"/>
  <c r="AH8" i="1"/>
  <c r="S8" i="1" s="1"/>
  <c r="AH12" i="1" l="1"/>
  <c r="A76" i="1"/>
  <c r="A21" i="1"/>
  <c r="A74" i="1"/>
  <c r="A25" i="1" l="1"/>
  <c r="A26" i="1" s="1"/>
  <c r="A9" i="1"/>
  <c r="A10" i="1" l="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SANDRA-SGN</author>
  </authors>
  <commentList>
    <comment ref="F5" authorId="0" shapeId="0" xr:uid="{00000000-0006-0000-0000-000001000000}">
      <text>
        <r>
          <rPr>
            <b/>
            <sz val="9"/>
            <color indexed="81"/>
            <rFont val="Tahoma"/>
            <family val="2"/>
          </rPr>
          <t>SANDRA-SGN:</t>
        </r>
        <r>
          <rPr>
            <sz val="9"/>
            <color indexed="81"/>
            <rFont val="Tahoma"/>
            <family val="2"/>
          </rPr>
          <t xml:space="preserve">
Ver codigos departementales en el cuadro de la derecha</t>
        </r>
      </text>
    </comment>
    <comment ref="F13" authorId="0" shapeId="0" xr:uid="{00000000-0006-0000-0000-000002000000}">
      <text>
        <r>
          <rPr>
            <b/>
            <sz val="9"/>
            <color indexed="81"/>
            <rFont val="Tahoma"/>
            <family val="2"/>
          </rPr>
          <t>Ing. Yhlene-SGN:</t>
        </r>
        <r>
          <rPr>
            <sz val="9"/>
            <color indexed="81"/>
            <rFont val="Tahoma"/>
            <family val="2"/>
          </rPr>
          <t xml:space="preserve">
Ver codigos departementales en el cuadro de la derecha</t>
        </r>
      </text>
    </comment>
    <comment ref="F71" authorId="0" shapeId="0" xr:uid="{00000000-0006-0000-0000-000003000000}">
      <text>
        <r>
          <rPr>
            <b/>
            <sz val="9"/>
            <color indexed="81"/>
            <rFont val="Tahoma"/>
            <family val="2"/>
          </rPr>
          <t>SANDRA-SGN:</t>
        </r>
        <r>
          <rPr>
            <sz val="9"/>
            <color indexed="81"/>
            <rFont val="Tahoma"/>
            <family val="2"/>
          </rPr>
          <t xml:space="preserve">
Ver codigos departementales en el cuadro de la derecha</t>
        </r>
      </text>
    </comment>
  </commentList>
</comments>
</file>

<file path=xl/sharedStrings.xml><?xml version="1.0" encoding="utf-8"?>
<sst xmlns="http://schemas.openxmlformats.org/spreadsheetml/2006/main" count="277" uniqueCount="201">
  <si>
    <t>Geociencias para el desarrollo y mejor calidad de vida</t>
  </si>
  <si>
    <t>Objetivo estratégico 1. Fortalecimiento institucional</t>
  </si>
  <si>
    <t>Crear, desarrollar y actualizar las capacidades, conocimientos, habilidades y destrezas que requiera el mejoramiento sostenido de la gestión institucional de calidad orientada a resultados, para el desarrollo y el logro efectivo de la misión y visión del SGN</t>
  </si>
  <si>
    <t>No. orden</t>
  </si>
  <si>
    <t>Actividades</t>
  </si>
  <si>
    <t>Meta</t>
  </si>
  <si>
    <t>Unidad de Medida</t>
  </si>
  <si>
    <t>% de avance</t>
  </si>
  <si>
    <t>Area responsable</t>
  </si>
  <si>
    <t>Cronograma</t>
  </si>
  <si>
    <t>Recursos Financieros en RD$</t>
  </si>
  <si>
    <t>T 1</t>
  </si>
  <si>
    <t>T 2</t>
  </si>
  <si>
    <t>T 3</t>
  </si>
  <si>
    <t>T 4</t>
  </si>
  <si>
    <t>Desarrollar y fortalecer las capacidades funcionales</t>
  </si>
  <si>
    <t>% de desarrollo y fortalecimiento</t>
  </si>
  <si>
    <t>Organizar y mejorar los servicios brindados en cuanto a calidad de información y tiempo para respuesta</t>
  </si>
  <si>
    <t>% de servicios brindados</t>
  </si>
  <si>
    <t>DPyD/RRHH</t>
  </si>
  <si>
    <t xml:space="preserve">Realizar Encuestas Institucionales de satisfaccion Ciudadana respecto a los servidios brindados por la Institucion </t>
  </si>
  <si>
    <t>RRHH/ DPyD/OAI</t>
  </si>
  <si>
    <t>Elaborar convenios de colaboración con otras instituciones y universidades tanto nacionales como internacionales</t>
  </si>
  <si>
    <t>% de convenios elaborados</t>
  </si>
  <si>
    <t xml:space="preserve">  DPyD                         </t>
  </si>
  <si>
    <t>Objetivo estratégico 2. Generar el conocimiento geocientífico del territorio dominicano para contribuir al desarrollo socioeconómico del pais</t>
  </si>
  <si>
    <t>Investigar, avanzar y crear conocimiento en áreas de interés geocientífico</t>
  </si>
  <si>
    <t>DHyCA</t>
  </si>
  <si>
    <t>DPyD</t>
  </si>
  <si>
    <t>Depto. de Planificación y Desarrollo</t>
  </si>
  <si>
    <t>Depto. Hidrogeología y Calidad de Aguas</t>
  </si>
  <si>
    <t>DG</t>
  </si>
  <si>
    <t>Depto. de Geofisica</t>
  </si>
  <si>
    <t>DGAyA</t>
  </si>
  <si>
    <t>Depto. Geología Ambiental y Aplicada</t>
  </si>
  <si>
    <t>DRGyM</t>
  </si>
  <si>
    <t>DGyED</t>
  </si>
  <si>
    <t>Depto. Geología y Estudios Determinativos</t>
  </si>
  <si>
    <t>DTIyC</t>
  </si>
  <si>
    <t>Depto. Tecnologías de la Infomación y Comunicación</t>
  </si>
  <si>
    <t>DSIG</t>
  </si>
  <si>
    <t>Depto. Sistema de Información Geográfica</t>
  </si>
  <si>
    <t>DRRHH</t>
  </si>
  <si>
    <t>Depto. De Recursos Humanos</t>
  </si>
  <si>
    <t>Léxico estratigrafico actualizado</t>
  </si>
  <si>
    <t>DRGyM/ DGyED/DG/DHyCA</t>
  </si>
  <si>
    <t>DRGyM/DG/DSIG</t>
  </si>
  <si>
    <t>DRGyM/DHyCA/DSIG</t>
  </si>
  <si>
    <t>DRGyM/DSIG</t>
  </si>
  <si>
    <t>Digitalización del Atlas Paleontológico de la República Dominicana</t>
  </si>
  <si>
    <t>DRGyM/DGyED</t>
  </si>
  <si>
    <t>100%</t>
  </si>
  <si>
    <t>DRGyM/DG</t>
  </si>
  <si>
    <t>Objetivo estratégico 3. Promover la transferencia del conocimiento científico y un plan de divulgación nacional</t>
  </si>
  <si>
    <t>Transferir el conocimiento geocientífico en un lenguaje que la sociedad en general lo comprenda, con la adaptación de mapas e informes adecuados</t>
  </si>
  <si>
    <t>Taller de avances del proyecto” Evaluación de Posibles Yacimientos de Tierras Raras, dentro del Perímetro de la Reserva Fiscal Minera "Ávila" en la Sierra de Bahoruco, Provincia Pedernales.</t>
  </si>
  <si>
    <t>Listado de participantes del taller de capacitación</t>
  </si>
  <si>
    <t xml:space="preserve"> Realización de las  Campañas de campo de la Geoquímica a ser realizada por la Empresa Internacional APA DOMINICAN REPUBLIC CORPORATION LDC. </t>
  </si>
  <si>
    <t>Realización de las Exploraraciones  y Evaluaciones de los posibles Yacimientos de Tierras Raras dentro del Polígono de la Reserva Fiscal Minera "Avila", Provincia Pedernales.</t>
  </si>
  <si>
    <t xml:space="preserve">Realización de Aforos en la Cuenca del Rio Ozama, dentro del marco del proyecto denominado Monitoreo Hidrológico de la Cuenca del Río Ozama.
</t>
  </si>
  <si>
    <t xml:space="preserve">Participación en los trabajos de campos relacionados con las perforaciones de  Geotecnia  en los Municipios Barahona y Jimaní. Dentro del proyecto denominado “Microzonificación Sísmica y Escenarios de Daños, en los Cascos Urbanos de los Municipios: Barahona y Jimaní, en las Provincias Barahona e Independencia”.
</t>
  </si>
  <si>
    <t xml:space="preserve">Informes de campo </t>
  </si>
  <si>
    <t>Actualización del Léxico Estratigráfico Nacional, Macro Región Norte o Cibao.</t>
  </si>
  <si>
    <t xml:space="preserve">Realizacion de los Reconocimientos y Delimitaciones de los depósitos de Bauxitas, dentro y fuera del perímetro de la Reserva Fiscal Minera "Ávila". </t>
  </si>
  <si>
    <t>Elaboración de Mapas Temáticos de ubicación de canteras y plantas de asfaltos por provincias (Macro Región Este), dentro del marco del proyecto: "Extracción de Áridos y su Uso en la República Dominicana"</t>
  </si>
  <si>
    <t>DRGyM y DG</t>
  </si>
  <si>
    <t xml:space="preserve">Minuta de campo </t>
  </si>
  <si>
    <t>Base de datos</t>
  </si>
  <si>
    <t>Colaboración con el Grupo de Expertos en Metalogenia de la Asociación de Servicios de Geología y Minería Iberoamericanos (ASGMI), en la elaboración del Mapa Metalogenético de Centroamérica y El Caribe.</t>
  </si>
  <si>
    <t>Depósitos delimitados</t>
  </si>
  <si>
    <t xml:space="preserve">Realización de la Cartografía Geológica y Temática a Escala 1:25.000 de la Hoja Villa Altagracia (6172-II B). </t>
  </si>
  <si>
    <t>Mapa Geológico, Temático y Memoria</t>
  </si>
  <si>
    <t xml:space="preserve">Levantamiento datos Geológicos </t>
  </si>
  <si>
    <t xml:space="preserve">Levantamiento de los datos Geológicos a Escala 1:25.000 de la Hoja Villa Altagracia (6172-II C). </t>
  </si>
  <si>
    <t xml:space="preserve">Levantamiento y descripción de los Lugares de Interés Geológicos (L.I.G.) en el marco del Proyecto: "Bases para el desarrollo común del Patrimonio Geológico en los Servicios Geológicos de Iberoamérica”.  (ASGMI). </t>
  </si>
  <si>
    <t>Ubicación y Descripción de los Lugares de Interés Geológicos (L.I.G.)</t>
  </si>
  <si>
    <t>Mapa de la Macro Región Este y Memoria</t>
  </si>
  <si>
    <t>Informe de campo</t>
  </si>
  <si>
    <t>DG/DRGyM</t>
  </si>
  <si>
    <t xml:space="preserve">Instalación de dos estaciones sísmicas para la unificación de la red del Servicio Geológico. </t>
  </si>
  <si>
    <t>Estaciones instaladas</t>
  </si>
  <si>
    <t>Realización tres (3) charlas sobre Servicios Ecosistémicos</t>
  </si>
  <si>
    <t>Listado de participantes</t>
  </si>
  <si>
    <t>DHCA</t>
  </si>
  <si>
    <t>Realización de un (1) tallere de divulgación del Proyecto: “Utilización de Isótopos Ambientales y Prospección Geofísica para Evaluar los efectos de la Contaminación causada por las Actividades Antrópicas en la Calidad de las Aguas Subterráneas en la Planicie de Azua, República Dominicana”.</t>
  </si>
  <si>
    <t>DHCA/DG</t>
  </si>
  <si>
    <t>Realización de tres (3) talleres de divulgación del Proyecto: "Modelo geoquímico sobre las concentraciones de flúor en aguas superficiales y subterráneas en el suroeste de República Dominicana y evaluación de implicancias ambientales"”.</t>
  </si>
  <si>
    <t>DHCA/ UNPHU</t>
  </si>
  <si>
    <t xml:space="preserve">Realización de un (1) taller de divulgación del Proyecto: Mineralogía y geoquímica de los elementos de tierras raras (REE) asociados a los depósitos de lateritas aluminíferas, en la Reserva Fiscal Avila, de la República Dominicana: ¿un nuevo recurso “no convencional” de REE? </t>
  </si>
  <si>
    <t>DHCA /DRGM</t>
  </si>
  <si>
    <t>DGAyA/DG/DRGyM/DHyCA</t>
  </si>
  <si>
    <t>Elaboración del Informe Final del Proyecto "Hidrogeología y servicios ambientales de los humedales del Ozama, República Dominicana".</t>
  </si>
  <si>
    <t>Informe final</t>
  </si>
  <si>
    <t>Preparación de informes avance del Proyecto "Mineralogía y geoquímica de los elementos de tierras raras (REE) asociados a los depósitos de lateritas aluminíferas, en la Reserva Fiscal Avila, de la República Dominicana: ¿un nuevo recurso “no convencional” de REE?".</t>
  </si>
  <si>
    <t>Informes de avance</t>
  </si>
  <si>
    <t>DHyCA/DRGM</t>
  </si>
  <si>
    <t>Realización del Informe Licuefacción del Proyecto "Peligrosidad Sísmica y Microzonificación de los cascos urbanos de los municipios: Barahona y Jimaní".</t>
  </si>
  <si>
    <t>Informe de licuefacción</t>
  </si>
  <si>
    <t>DHyCA/DG</t>
  </si>
  <si>
    <t xml:space="preserve">Elaboración Informe geoquímica y elaboración guía buenas práctica Proyecto Regional "Identificación de Yacimientos de Energía Geotérmica en Centroamérica para el Desarrollo Comunitario (local)". </t>
  </si>
  <si>
    <t>Informe y guía buenas práctica</t>
  </si>
  <si>
    <t>Monitoreo de niveles de los ríos Ozama y Haina.</t>
  </si>
  <si>
    <t>Datos de niveles en la página del SGN</t>
  </si>
  <si>
    <t>Realización de 15 aforos superficiales en la Cuenca del río Ozama y medidas de nivel en 3 piezómetros ubicados en el Parque Nacional Laguna Manatí.</t>
  </si>
  <si>
    <t xml:space="preserve">Informe de aforos </t>
  </si>
  <si>
    <t>Instalación de 2 sensores para medir niveles de rios en la cuenca Ozama.</t>
  </si>
  <si>
    <t>Informe de sensores instalados</t>
  </si>
  <si>
    <t>DHyCA / DGRM</t>
  </si>
  <si>
    <t>Instalación de 5 miras linnimétricas para medir niveles de rios en la cuenca Ozama.</t>
  </si>
  <si>
    <t>Miras linnimétricas instaladas</t>
  </si>
  <si>
    <t>DHyCA / DRGM</t>
  </si>
  <si>
    <t xml:space="preserve">Realización de campaña de campo y elaboración de informes de avance del Proyecto “Utilización de Isótopos Ambientales y Prospección Geofísica para Evaluar los efectos de la Contaminación causada por las Actividades Antrópicas en la Calidad de las Aguas Subterráneas en la Planicie de Azua, República Dominicana”. </t>
  </si>
  <si>
    <t>Informe</t>
  </si>
  <si>
    <t>Levantamiento de los datos sobre los vertederos de la Macro Región Norte del proyecto: Diagnóstico geológico de los residuos solidos (Vertederos) en la República Dominicana. Plan piloto del municipio Puerto Plata</t>
  </si>
  <si>
    <t>Informe y Mapa</t>
  </si>
  <si>
    <t>Elaboración de cartografia urbana de las edificaciones de los municipios Barahona y Jimaní.</t>
  </si>
  <si>
    <t>Elaboración de los estudios de vulnerabilidad urbana y vulnerabilidad social de los municipios Barahona y Jimaní.</t>
  </si>
  <si>
    <t>Informe técnico</t>
  </si>
  <si>
    <t>Levantamiento de los datos sobre los vertederos de la Macro Región Este del proyecto "Diagnóstico geológico de los residuos sólidos (Vertederos) en la República Dominicana, Plan Piloto del Municipio Santo Domingo Este"</t>
  </si>
  <si>
    <t>Realización Plan Piloto del proyecto “Diagnóstico, inventario y estudios geológicos preliminares para ubicación efectiva de rellenos sanitarios, en el Municipio Santo Domingo Este”.</t>
  </si>
  <si>
    <t>Mapa e Informe</t>
  </si>
  <si>
    <t>DGAyA/DSIG</t>
  </si>
  <si>
    <t>Mapa e Informe final</t>
  </si>
  <si>
    <t>Realización de informes y  mapa de los efectos inducidos (deslizamiento) para el proyecto "Microzonificación sísmica y escenario de daños en el casco urbano de los municipios Jimani y Barahona".</t>
  </si>
  <si>
    <t xml:space="preserve">Cartografía Urbana </t>
  </si>
  <si>
    <t>Levantamiento del 50%, de los datos sobre los vertederos de la Macro Región Suroeste del proyecto "Diagnóstico geológico de los residuos solidos (Vertederos) en la República Dominicana".</t>
  </si>
  <si>
    <t>DGAyA/DG/DRGyM</t>
  </si>
  <si>
    <t>Capacitación a las instituciones públicas de los Municipios Barahona y Jimaní, ante la ocurrencia de un terremoto, dirigida a los comites de prevención, preparación y mitigación, en coordinación con otras instituciones de socorro.</t>
  </si>
  <si>
    <t>Capacitación a técnicos locales y la comunidad de los Municipios de Barahona y Jimaní, sobre el Estudio de Efectos Inducidos (licuefacción, deslizamiento y subsidencia).</t>
  </si>
  <si>
    <t>Capacitación a técnicos locales y la comunidad de los Municipios de Barahona y Jimaní, sobre el Estudio de Vulnerabilidad Urbana y Vulnerabilidad Social de los municipios de Barahona y Jimaní.</t>
  </si>
  <si>
    <t>Informes semestrales y entrenamientos recibidos</t>
  </si>
  <si>
    <t>Proyecto de Fortalecimiento del Departamento de Sistema de Información Geográgica (Geomática), con la participación del Servicio Geológico Mexicano y la Universidad Autónoma de San Luís Potosí.</t>
  </si>
  <si>
    <t>Proyecto de Recopilación de Fotos Aéreas de República Dominicana, de los vuelos a Escala 1:20.000, 1:40.000 y 1:60.000</t>
  </si>
  <si>
    <t>Fotos aéreas</t>
  </si>
  <si>
    <t>RRHH/ DPyD/DAyF/DSIG</t>
  </si>
  <si>
    <t>Charla sobre sensores remotos, con énfasis especial en procesamiento de imágenes digitales</t>
  </si>
  <si>
    <t>Publicación y divulgación del Informe final del Proyecto "Desarrollando un récord paleoclimático de mil quinientos años(desde 9,000+/--80 hasta 6,000+/-90 años en el pasado) de temperatura superficial marina usando corales fósiles localizados en las laderas del Lago Enriquillo en la Republica Dominicana"</t>
  </si>
  <si>
    <t xml:space="preserve">Publicación y divulgación del informe </t>
  </si>
  <si>
    <t>DGED/DHCA</t>
  </si>
  <si>
    <t xml:space="preserve">Instalación en la División de Petrografía del Centro Experimental de Geociencias en la Universidad Tecnológica de Cibao Oriental (UTECO) la parte correspondiente al Taller de Corte y Pulido  </t>
  </si>
  <si>
    <t>Taller Instalado</t>
  </si>
  <si>
    <t>DGED / DPyD</t>
  </si>
  <si>
    <t>Realización del Curso de Geología Básica para personal técnico del Servicio Geológico Nacional y de otras instituciones</t>
  </si>
  <si>
    <t>Listado y Certificados de los participantes</t>
  </si>
  <si>
    <t>DGED</t>
  </si>
  <si>
    <t>Realización del Proyecto de Colección de Rocas de la República Dominicana</t>
  </si>
  <si>
    <t xml:space="preserve">Colecciones de Rocas </t>
  </si>
  <si>
    <t>DGED/DRGM</t>
  </si>
  <si>
    <t>Preparación Perfil del Proyecto:  Equipamiento del Centro Experimental de Geociencias en la Universidad Tecnologica de Cibao Oriental (UTECO)</t>
  </si>
  <si>
    <t>DGED/DPyD/DRGM</t>
  </si>
  <si>
    <t>Digitalización del Atlas Petrográfico del Cuadrante San Juan (5972)</t>
  </si>
  <si>
    <t>Avance Atlas Petrográfico Digitalizado</t>
  </si>
  <si>
    <t xml:space="preserve">Boletin Mineralogico, Petrografico y Paleontologico </t>
  </si>
  <si>
    <t xml:space="preserve">Boletin </t>
  </si>
  <si>
    <t>Charla sobre Centro Experimental de Geociencias (CEG)</t>
  </si>
  <si>
    <t>DGEyD</t>
  </si>
  <si>
    <t xml:space="preserve">Charlas sobre el tema del riesgo sísmico. </t>
  </si>
  <si>
    <t>Lista de asistencia y fotos</t>
  </si>
  <si>
    <t xml:space="preserve">Realización del Proyecto: "Recursos minerales en la litosfera de arcos volcánicos intra-oceánicos: una perspectiva a partir de sistemas minerales". </t>
  </si>
  <si>
    <t>Informes</t>
  </si>
  <si>
    <t xml:space="preserve">Elaboracion de informe final y cierre del Proyecto "Efecto de Sitio para la Modelación 1D y 2D en el área Urbana de Puerto Plata para la Determinación de la Vulnerabilidad". </t>
  </si>
  <si>
    <t>Informe final y cierre</t>
  </si>
  <si>
    <t xml:space="preserve">Elaboracion de informe final del proyecto "Geodinámica, neotectónica, sismotectónica y tectónica activa en la cordillera Septentrional de la Republica Dominicana: implicaciones para la evaluación de la peligrosidad y el riesgo sísmico". </t>
  </si>
  <si>
    <t xml:space="preserve">Elaboración de mapas de efectos de sitio y escenario de daños del Proyecto  “Estudio de Microzonificación Sísmica y Escenario de Daños en los cascos urbanos de los Municipios Barahona y Jimaní. </t>
  </si>
  <si>
    <t>Mapas</t>
  </si>
  <si>
    <t>DG/DSIG</t>
  </si>
  <si>
    <t xml:space="preserve">Actualización de la base de datos de las fuentes termales y manantiales del Proyecto: Fuentes termales y manantiales de la República Dominicana. </t>
  </si>
  <si>
    <t>informe de avance</t>
  </si>
  <si>
    <t>DG/ DHyCA/ DSIG</t>
  </si>
  <si>
    <r>
      <t>Elaboración de informe final del proyecto: Estudio de Microzonificación Sísmica y Escenarios de Daños en los Cascos Urbanos de los Municipios Barahona y Jimaní, Provincias Barahona e Independencia.</t>
    </r>
    <r>
      <rPr>
        <b/>
        <sz val="10"/>
        <color rgb="FF000000"/>
        <rFont val="Calibri"/>
        <family val="2"/>
        <scheme val="minor"/>
      </rPr>
      <t xml:space="preserve"> </t>
    </r>
  </si>
  <si>
    <t>DG/DGAyA</t>
  </si>
  <si>
    <t>Realización de levantamiento de la información de la sismicidad histórica (1500 - 1960), para determinar las áreas que han sido afectadas por terremotos en las provincias Azua y La Vega.</t>
  </si>
  <si>
    <t>Levantamiento de ocho (8) puntos de gravedad Absoluta en el proyecto "Referencia Gravimétrica de la República Dominicana"</t>
  </si>
  <si>
    <t>Informe, Mapa y Valores Absolutos de Gravedad</t>
  </si>
  <si>
    <t>DG/MEM</t>
  </si>
  <si>
    <t xml:space="preserve"> Levantamiento de  cuarenta (40) Puntos de Gravedad Relativaen el proyecto "Actualización y Ampliación de la Red Gravimétrica de la República Dominicana" </t>
  </si>
  <si>
    <t>Informe de campo y Mapa de ubicación</t>
  </si>
  <si>
    <t>Realización del Mapeo de movimientos en masa en la Macro Región Norte, a través de análisis de imágenes satelitales para creación inventario y mapas de susceptibilidad a movimiento en masa por provincias.</t>
  </si>
  <si>
    <t>Inventario y mapa</t>
  </si>
  <si>
    <t>DG/DGAyA/DSIG</t>
  </si>
  <si>
    <t xml:space="preserve">Instalación de dos   estaciones sísmicas en puntos estratégicos del territorio nacional para integrarlas a la red sísmica del país </t>
  </si>
  <si>
    <t xml:space="preserve"> Estaciones instaladas e informe</t>
  </si>
  <si>
    <t xml:space="preserve">Instalación de un nuevo sistema de monitoreo de la Red Sísmica del Servicio Geológico Nacional </t>
  </si>
  <si>
    <t>Objetivo 1</t>
  </si>
  <si>
    <t>Monto presupuestado del producto:</t>
  </si>
  <si>
    <t>Objetivo 2</t>
  </si>
  <si>
    <t>Objetivo 3</t>
  </si>
  <si>
    <t>Realización de campaña de campo y elaboración de informes de avance del Proyecto "Modelo geoquímico sobre las concentraciones de flúor en aguas superficiales y subterráneas en el suroeste de República Dominicana y evaluación de implicancias ambientales", con la participación de la Universidad Nacional Pedro Henríquez Ureña (UNPHU).</t>
  </si>
  <si>
    <t>Centro de Documentación creado</t>
  </si>
  <si>
    <t>DDyD</t>
  </si>
  <si>
    <t>Proyecto de Creación de una Base de Datos Geocientíficos de 5,000 ejemplares.</t>
  </si>
  <si>
    <t>Base de datos Geocientíficos</t>
  </si>
  <si>
    <t>DDyD/DRGyM/DGyE/DG/DHyC/DGAyA</t>
  </si>
  <si>
    <t>Proyecto de Creación e implementación de un Centro de Documentación Geocientífico en la Universidad Tecnológica del Cibao Oriental (UTECO), con la participación de las autoridades de la universidad.</t>
  </si>
  <si>
    <t>DDyD/DTIyC</t>
  </si>
  <si>
    <t>Charlas geocientíficas semestrales en Centros Educativos del país.</t>
  </si>
  <si>
    <t>Capsulas geocientíficas</t>
  </si>
  <si>
    <t>Creación de cápsulas (videos educativos) geocientíficas trimestrales, en las que participa el personal técnico del Servicio Geológico Nacional.</t>
  </si>
  <si>
    <t>%Encuestas Institucionales de satisfaccion de calidad/Informe de Encuesta De Satisfacción A Usuarios De Los Servicios Públicos Ofrecidos</t>
  </si>
  <si>
    <t>Perfil de proyecto</t>
  </si>
  <si>
    <t>Plan Operativo Anual 2023/ Avances 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</si>
</sst>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2060"/>
      <name val="Arial Black"/>
      <family val="2"/>
    </font>
    <font>
      <b/>
      <sz val="18"/>
      <color theme="8" tint="-0.499984740745262"/>
      <name val="Bradley Hand ITC"/>
      <family val="4"/>
    </font>
    <font>
      <b/>
      <sz val="14"/>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10"/>
      <name val="Calibri"/>
      <family val="2"/>
      <scheme val="minor"/>
    </font>
    <font>
      <sz val="14"/>
      <color theme="1"/>
      <name val="Calibri"/>
      <family val="2"/>
      <scheme val="minor"/>
    </font>
    <font>
      <sz val="9"/>
      <name val="Calibri"/>
      <family val="2"/>
      <scheme val="minor"/>
    </font>
    <font>
      <sz val="11"/>
      <name val="Calibri"/>
      <family val="2"/>
      <scheme val="minor"/>
    </font>
    <font>
      <b/>
      <sz val="9"/>
      <color indexed="81"/>
      <name val="Tahoma"/>
      <family val="2"/>
    </font>
    <font>
      <sz val="9"/>
      <color indexed="81"/>
      <name val="Tahoma"/>
      <family val="2"/>
    </font>
    <font>
      <sz val="10"/>
      <color rgb="FFFF0000"/>
      <name val="Calibri"/>
      <family val="2"/>
      <scheme val="minor"/>
    </font>
    <font>
      <b/>
      <sz val="11"/>
      <color rgb="FFFA7D00"/>
      <name val="Calibri"/>
      <family val="2"/>
      <scheme val="minor"/>
    </font>
    <font>
      <sz val="11"/>
      <color rgb="FF00B0F0"/>
      <name val="Calibri"/>
      <family val="2"/>
      <scheme val="minor"/>
    </font>
    <font>
      <sz val="10"/>
      <color rgb="FF000000"/>
      <name val="Calibri"/>
      <family val="2"/>
    </font>
    <font>
      <sz val="10"/>
      <name val="Calibri"/>
      <family val="2"/>
    </font>
    <font>
      <sz val="11"/>
      <color theme="1"/>
      <name val="Calibri"/>
      <family val="2"/>
    </font>
    <font>
      <sz val="9"/>
      <color rgb="FF000000"/>
      <name val="Calibri"/>
      <family val="2"/>
    </font>
    <font>
      <sz val="11"/>
      <color rgb="FF000000"/>
      <name val="Calibri"/>
      <family val="2"/>
    </font>
    <font>
      <sz val="10"/>
      <color rgb="FFFFFF00"/>
      <name val="Calibri"/>
      <family val="2"/>
    </font>
    <font>
      <sz val="10"/>
      <color rgb="FF000000"/>
      <name val="Calibri"/>
      <family val="2"/>
      <scheme val="minor"/>
    </font>
    <font>
      <b/>
      <sz val="10"/>
      <color rgb="FF000000"/>
      <name val="Calibri"/>
      <family val="2"/>
      <scheme val="minor"/>
    </font>
    <font>
      <sz val="10"/>
      <color rgb="FF000000"/>
      <name val="Times New Roman"/>
      <family val="1"/>
    </font>
    <font>
      <b/>
      <sz val="11"/>
      <color rgb="FFFF0000"/>
      <name val="Calibri"/>
      <family val="2"/>
      <scheme val="minor"/>
    </font>
    <font>
      <b/>
      <sz val="14"/>
      <name val="Calibri"/>
      <family val="2"/>
      <scheme val="minor"/>
    </font>
    <font>
      <sz val="14"/>
      <color rgb="FFFF0000"/>
      <name val="Calibri"/>
      <family val="2"/>
      <scheme val="minor"/>
    </font>
    <font>
      <sz val="10"/>
      <color theme="1"/>
      <name val="Calibri"/>
      <family val="2"/>
    </font>
  </fonts>
  <fills count="1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lightTrellis">
        <fgColor theme="7" tint="0.59996337778862885"/>
        <bgColor indexed="65"/>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2F2F2"/>
      </patternFill>
    </fill>
    <fill>
      <patternFill patternType="solid">
        <fgColor rgb="FFFFFFFF"/>
        <bgColor rgb="FF000000"/>
      </patternFill>
    </fill>
    <fill>
      <patternFill patternType="solid">
        <fgColor rgb="FFFFFFFF"/>
        <bgColor rgb="FFFFFFFF"/>
      </patternFill>
    </fill>
    <fill>
      <patternFill patternType="lightTrellis">
        <fgColor rgb="FFFFE699"/>
        <bgColor rgb="FFFFFFFF"/>
      </patternFill>
    </fill>
    <fill>
      <patternFill patternType="solid">
        <fgColor rgb="FFFFFFFF"/>
        <bgColor indexed="64"/>
      </patternFill>
    </fill>
    <fill>
      <patternFill patternType="solid">
        <fgColor theme="0"/>
        <bgColor rgb="FF000000"/>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11" borderId="8" applyNumberFormat="0" applyAlignment="0" applyProtection="0"/>
    <xf numFmtId="0" fontId="24" fillId="0" borderId="0"/>
  </cellStyleXfs>
  <cellXfs count="152">
    <xf numFmtId="0" fontId="0" fillId="0" borderId="0" xfId="0"/>
    <xf numFmtId="0" fontId="3" fillId="0" borderId="0" xfId="0" applyFont="1" applyAlignment="1">
      <alignment vertical="center"/>
    </xf>
    <xf numFmtId="43" fontId="7" fillId="0" borderId="0" xfId="1" applyFont="1"/>
    <xf numFmtId="43" fontId="0" fillId="0" borderId="0" xfId="1" applyFont="1"/>
    <xf numFmtId="0" fontId="3" fillId="6" borderId="4" xfId="0" applyFont="1" applyFill="1" applyBorder="1" applyAlignment="1">
      <alignment horizontal="center" vertical="center"/>
    </xf>
    <xf numFmtId="43" fontId="3" fillId="0" borderId="0" xfId="1" applyFont="1" applyAlignment="1">
      <alignment vertical="center"/>
    </xf>
    <xf numFmtId="0" fontId="9" fillId="0" borderId="4" xfId="0" applyFont="1" applyBorder="1" applyAlignment="1">
      <alignment horizontal="center" vertical="center"/>
    </xf>
    <xf numFmtId="0" fontId="10" fillId="0" borderId="4" xfId="0" applyFont="1" applyBorder="1" applyAlignment="1">
      <alignment vertical="center" wrapText="1"/>
    </xf>
    <xf numFmtId="9" fontId="9" fillId="0" borderId="4" xfId="0" applyNumberFormat="1" applyFont="1" applyBorder="1" applyAlignment="1">
      <alignment horizontal="center" vertical="center"/>
    </xf>
    <xf numFmtId="0" fontId="10"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0" fillId="7" borderId="4" xfId="0" applyFill="1" applyBorder="1"/>
    <xf numFmtId="0" fontId="10" fillId="0" borderId="4" xfId="0" applyFont="1" applyBorder="1" applyAlignment="1">
      <alignment wrapText="1"/>
    </xf>
    <xf numFmtId="0" fontId="0" fillId="0" borderId="4" xfId="0" applyBorder="1" applyAlignment="1">
      <alignment horizontal="center" vertical="center" wrapText="1"/>
    </xf>
    <xf numFmtId="0" fontId="10" fillId="0" borderId="4" xfId="0" applyFont="1" applyBorder="1" applyAlignment="1">
      <alignment horizontal="left" vertical="center" wrapText="1"/>
    </xf>
    <xf numFmtId="9" fontId="10" fillId="0" borderId="4" xfId="0" applyNumberFormat="1" applyFont="1" applyBorder="1" applyAlignment="1">
      <alignment horizontal="center" vertical="center" wrapText="1"/>
    </xf>
    <xf numFmtId="0" fontId="0" fillId="8" borderId="4" xfId="0" applyFill="1" applyBorder="1"/>
    <xf numFmtId="0" fontId="3" fillId="6" borderId="5" xfId="0" applyFont="1" applyFill="1" applyBorder="1" applyAlignment="1">
      <alignment horizontal="center" vertical="center"/>
    </xf>
    <xf numFmtId="9" fontId="10" fillId="0" borderId="0" xfId="0" applyNumberFormat="1" applyFont="1" applyAlignment="1">
      <alignment horizontal="center" vertical="center" wrapText="1"/>
    </xf>
    <xf numFmtId="0" fontId="3" fillId="9" borderId="4" xfId="0" applyFont="1" applyFill="1" applyBorder="1" applyAlignment="1">
      <alignment horizontal="center" vertical="center"/>
    </xf>
    <xf numFmtId="0" fontId="0" fillId="10" borderId="4" xfId="0" applyFill="1" applyBorder="1" applyAlignment="1">
      <alignment horizontal="center" vertical="center"/>
    </xf>
    <xf numFmtId="0" fontId="0" fillId="10" borderId="4" xfId="0" applyFill="1" applyBorder="1" applyAlignment="1">
      <alignment horizontal="center" vertical="center" wrapText="1"/>
    </xf>
    <xf numFmtId="9" fontId="13" fillId="0" borderId="4" xfId="0" applyNumberFormat="1" applyFont="1" applyBorder="1" applyAlignment="1">
      <alignment horizontal="center" vertical="center"/>
    </xf>
    <xf numFmtId="0" fontId="14" fillId="0" borderId="0" xfId="0" applyFont="1"/>
    <xf numFmtId="9" fontId="10" fillId="8" borderId="0" xfId="0" applyNumberFormat="1" applyFont="1" applyFill="1" applyAlignment="1">
      <alignment horizontal="center" vertical="center" wrapText="1"/>
    </xf>
    <xf numFmtId="0" fontId="0" fillId="8" borderId="0" xfId="0" applyFill="1"/>
    <xf numFmtId="9" fontId="17" fillId="0" borderId="0" xfId="0" applyNumberFormat="1" applyFont="1" applyAlignment="1">
      <alignment horizontal="center" vertical="center" wrapText="1"/>
    </xf>
    <xf numFmtId="0" fontId="2" fillId="0" borderId="0" xfId="0" applyFont="1"/>
    <xf numFmtId="0" fontId="19" fillId="7" borderId="4" xfId="0" applyFont="1" applyFill="1" applyBorder="1"/>
    <xf numFmtId="0" fontId="19" fillId="0" borderId="0" xfId="0" applyFont="1"/>
    <xf numFmtId="0" fontId="19" fillId="8" borderId="4" xfId="0" applyFont="1" applyFill="1" applyBorder="1"/>
    <xf numFmtId="0" fontId="11" fillId="0" borderId="4" xfId="0" applyFont="1" applyBorder="1" applyAlignment="1">
      <alignment horizontal="center" vertical="center"/>
    </xf>
    <xf numFmtId="0" fontId="11" fillId="0" borderId="4" xfId="0" applyFont="1" applyBorder="1" applyAlignment="1">
      <alignment horizontal="left" vertical="center" wrapText="1"/>
    </xf>
    <xf numFmtId="9"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wrapText="1"/>
    </xf>
    <xf numFmtId="0" fontId="11" fillId="0" borderId="4" xfId="0" applyFont="1" applyBorder="1" applyAlignment="1">
      <alignment vertical="center" wrapText="1"/>
    </xf>
    <xf numFmtId="0" fontId="13" fillId="0" borderId="4" xfId="0" applyFont="1" applyBorder="1" applyAlignment="1">
      <alignment horizontal="center" vertical="center"/>
    </xf>
    <xf numFmtId="49" fontId="13" fillId="0" borderId="4" xfId="2" applyNumberFormat="1" applyFont="1" applyBorder="1" applyAlignment="1">
      <alignment horizontal="center" vertical="center" wrapText="1"/>
    </xf>
    <xf numFmtId="0" fontId="19" fillId="0" borderId="4" xfId="0" applyFont="1" applyBorder="1"/>
    <xf numFmtId="0" fontId="14" fillId="0" borderId="4" xfId="0" applyFont="1" applyBorder="1"/>
    <xf numFmtId="0" fontId="20" fillId="0" borderId="0" xfId="0" applyFont="1" applyAlignment="1">
      <alignment vertical="center" wrapText="1"/>
    </xf>
    <xf numFmtId="9" fontId="20" fillId="0" borderId="4" xfId="0" applyNumberFormat="1" applyFont="1" applyBorder="1" applyAlignment="1">
      <alignment horizontal="center" vertical="center"/>
    </xf>
    <xf numFmtId="0" fontId="20" fillId="0" borderId="4" xfId="0" applyFont="1" applyBorder="1" applyAlignment="1">
      <alignment horizontal="center" vertical="center" wrapText="1"/>
    </xf>
    <xf numFmtId="9" fontId="21" fillId="0" borderId="4" xfId="0" applyNumberFormat="1" applyFont="1" applyBorder="1" applyAlignment="1">
      <alignment horizontal="center" vertical="center" wrapText="1"/>
    </xf>
    <xf numFmtId="0" fontId="20" fillId="0" borderId="4" xfId="0" applyFont="1" applyBorder="1" applyAlignment="1">
      <alignment horizontal="center" vertical="center"/>
    </xf>
    <xf numFmtId="0" fontId="22" fillId="0" borderId="4" xfId="0" applyFont="1" applyBorder="1" applyAlignment="1">
      <alignment vertical="center"/>
    </xf>
    <xf numFmtId="0" fontId="21" fillId="0" borderId="4" xfId="0" applyFont="1" applyBorder="1" applyAlignment="1">
      <alignment horizontal="left" vertical="center" wrapText="1"/>
    </xf>
    <xf numFmtId="9"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2" fillId="0" borderId="4" xfId="0" applyFont="1" applyBorder="1"/>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20" fillId="0" borderId="4" xfId="0" applyFont="1" applyBorder="1" applyAlignment="1">
      <alignment vertical="center" wrapText="1"/>
    </xf>
    <xf numFmtId="0" fontId="23" fillId="0" borderId="4" xfId="0" applyFont="1" applyBorder="1" applyAlignment="1">
      <alignment horizontal="center" vertical="center" wrapText="1"/>
    </xf>
    <xf numFmtId="9" fontId="20" fillId="0" borderId="4" xfId="2" applyFont="1" applyFill="1" applyBorder="1" applyAlignment="1">
      <alignment horizontal="center" vertical="center"/>
    </xf>
    <xf numFmtId="1" fontId="20" fillId="0" borderId="4" xfId="2" applyNumberFormat="1" applyFont="1" applyFill="1" applyBorder="1" applyAlignment="1">
      <alignment horizontal="center" vertical="center"/>
    </xf>
    <xf numFmtId="0" fontId="22" fillId="13" borderId="4" xfId="0" applyFont="1" applyFill="1" applyBorder="1"/>
    <xf numFmtId="0" fontId="20" fillId="12" borderId="4" xfId="0" applyFont="1" applyFill="1" applyBorder="1"/>
    <xf numFmtId="1" fontId="20" fillId="0" borderId="4" xfId="2" applyNumberFormat="1" applyFont="1" applyFill="1" applyBorder="1" applyAlignment="1">
      <alignment horizontal="center" vertical="center" wrapText="1"/>
    </xf>
    <xf numFmtId="0" fontId="20" fillId="13" borderId="4" xfId="0" applyFont="1" applyFill="1" applyBorder="1"/>
    <xf numFmtId="0" fontId="21" fillId="12" borderId="4" xfId="4" applyFont="1" applyFill="1" applyBorder="1" applyAlignment="1">
      <alignment horizontal="left" vertical="center" wrapText="1"/>
    </xf>
    <xf numFmtId="0" fontId="20" fillId="12" borderId="4" xfId="4" applyFont="1" applyFill="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20" fillId="0" borderId="4" xfId="0" applyFont="1" applyBorder="1"/>
    <xf numFmtId="0" fontId="14" fillId="0" borderId="4" xfId="0" applyFont="1" applyBorder="1" applyAlignment="1">
      <alignment vertical="center" wrapText="1"/>
    </xf>
    <xf numFmtId="0" fontId="22" fillId="0" borderId="4" xfId="0" applyFont="1" applyBorder="1" applyAlignment="1">
      <alignment horizontal="center" vertical="center" wrapText="1"/>
    </xf>
    <xf numFmtId="0" fontId="22" fillId="14" borderId="4" xfId="0" applyFont="1" applyFill="1" applyBorder="1"/>
    <xf numFmtId="9" fontId="20" fillId="12" borderId="4" xfId="4" applyNumberFormat="1" applyFont="1" applyFill="1" applyBorder="1" applyAlignment="1">
      <alignment horizontal="left" vertical="center" wrapText="1"/>
    </xf>
    <xf numFmtId="9" fontId="23" fillId="0" borderId="4" xfId="2" applyFont="1" applyFill="1" applyBorder="1" applyAlignment="1">
      <alignment horizontal="center" vertical="center"/>
    </xf>
    <xf numFmtId="0" fontId="20" fillId="12" borderId="4" xfId="0" applyFont="1" applyFill="1" applyBorder="1" applyAlignment="1">
      <alignment vertical="center" wrapText="1"/>
    </xf>
    <xf numFmtId="0" fontId="25" fillId="0" borderId="4" xfId="0" applyFont="1" applyBorder="1"/>
    <xf numFmtId="0" fontId="0" fillId="0" borderId="4" xfId="0" applyBorder="1"/>
    <xf numFmtId="0" fontId="0" fillId="0" borderId="4" xfId="0" applyBorder="1" applyAlignment="1">
      <alignment vertical="center"/>
    </xf>
    <xf numFmtId="0" fontId="10" fillId="0" borderId="4" xfId="0" applyFont="1" applyBorder="1" applyAlignment="1">
      <alignment horizontal="center" vertical="center"/>
    </xf>
    <xf numFmtId="49" fontId="9" fillId="0" borderId="4" xfId="2" applyNumberFormat="1" applyFont="1" applyBorder="1" applyAlignment="1">
      <alignment horizontal="center" vertical="center" wrapText="1"/>
    </xf>
    <xf numFmtId="0" fontId="9" fillId="0" borderId="4" xfId="0" applyFont="1" applyBorder="1" applyAlignment="1">
      <alignment horizontal="center" vertical="center" wrapText="1"/>
    </xf>
    <xf numFmtId="9" fontId="10" fillId="0" borderId="4" xfId="2" applyFont="1" applyBorder="1" applyAlignment="1">
      <alignment horizontal="center" vertical="center"/>
    </xf>
    <xf numFmtId="0" fontId="26" fillId="0" borderId="4" xfId="0" applyFont="1" applyBorder="1" applyAlignment="1">
      <alignment vertical="center" wrapText="1"/>
    </xf>
    <xf numFmtId="9" fontId="26"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0" fontId="26" fillId="8" borderId="4" xfId="0" applyFont="1" applyFill="1" applyBorder="1" applyAlignment="1">
      <alignment vertical="center" wrapText="1"/>
    </xf>
    <xf numFmtId="0" fontId="28" fillId="0" borderId="4" xfId="0" applyFont="1" applyBorder="1" applyAlignment="1">
      <alignment vertical="center"/>
    </xf>
    <xf numFmtId="0" fontId="28" fillId="15" borderId="4" xfId="0" applyFont="1" applyFill="1" applyBorder="1" applyAlignment="1">
      <alignment vertical="center"/>
    </xf>
    <xf numFmtId="0" fontId="26" fillId="0" borderId="4" xfId="0" applyFont="1" applyBorder="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vertical="center"/>
    </xf>
    <xf numFmtId="43" fontId="2" fillId="0" borderId="0" xfId="1" applyFont="1"/>
    <xf numFmtId="43" fontId="29" fillId="0" borderId="0" xfId="1" applyFont="1" applyAlignment="1">
      <alignment vertical="center"/>
    </xf>
    <xf numFmtId="43" fontId="2" fillId="0" borderId="0" xfId="0" applyNumberFormat="1" applyFont="1"/>
    <xf numFmtId="0" fontId="22" fillId="0" borderId="4" xfId="0" applyFont="1" applyBorder="1" applyAlignment="1">
      <alignment vertical="center" wrapText="1"/>
    </xf>
    <xf numFmtId="0" fontId="13" fillId="0" borderId="4" xfId="0" applyFont="1" applyBorder="1" applyAlignment="1">
      <alignment horizontal="center" vertical="center" wrapText="1"/>
    </xf>
    <xf numFmtId="9" fontId="22" fillId="0" borderId="4" xfId="0" applyNumberFormat="1" applyFont="1" applyBorder="1" applyAlignment="1">
      <alignment horizontal="center" vertical="center" wrapText="1"/>
    </xf>
    <xf numFmtId="0" fontId="18" fillId="0" borderId="4" xfId="3" applyFill="1" applyBorder="1"/>
    <xf numFmtId="0" fontId="21" fillId="0" borderId="4" xfId="4" applyFont="1" applyBorder="1" applyAlignment="1">
      <alignment horizontal="left" vertical="center" wrapText="1"/>
    </xf>
    <xf numFmtId="9" fontId="9" fillId="0" borderId="4" xfId="0" applyNumberFormat="1" applyFont="1" applyBorder="1" applyAlignment="1">
      <alignment horizontal="center" vertical="center" wrapText="1"/>
    </xf>
    <xf numFmtId="0" fontId="12" fillId="0" borderId="0" xfId="0" applyFont="1"/>
    <xf numFmtId="0" fontId="31" fillId="0" borderId="0" xfId="0" applyFont="1"/>
    <xf numFmtId="0" fontId="11" fillId="0" borderId="0" xfId="0" applyFont="1" applyAlignment="1">
      <alignment horizontal="center" vertical="center"/>
    </xf>
    <xf numFmtId="0" fontId="11" fillId="0" borderId="0" xfId="0" applyFont="1" applyAlignment="1">
      <alignment vertical="center" wrapText="1"/>
    </xf>
    <xf numFmtId="9" fontId="20"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xf>
    <xf numFmtId="43" fontId="3" fillId="0" borderId="0" xfId="0" applyNumberFormat="1" applyFont="1" applyAlignment="1">
      <alignment horizontal="center" vertical="center" wrapText="1"/>
    </xf>
    <xf numFmtId="9" fontId="11" fillId="8" borderId="4" xfId="0" applyNumberFormat="1" applyFont="1" applyFill="1" applyBorder="1" applyAlignment="1">
      <alignment horizontal="center" vertical="center" wrapText="1"/>
    </xf>
    <xf numFmtId="0" fontId="11" fillId="8" borderId="4" xfId="0" applyFont="1" applyFill="1" applyBorder="1" applyAlignment="1">
      <alignment vertical="center" wrapText="1"/>
    </xf>
    <xf numFmtId="0" fontId="20" fillId="8" borderId="4" xfId="0" applyFont="1" applyFill="1" applyBorder="1" applyAlignment="1">
      <alignment horizontal="left" vertical="center" wrapText="1"/>
    </xf>
    <xf numFmtId="9" fontId="32" fillId="0" borderId="4" xfId="0" applyNumberFormat="1" applyFont="1" applyBorder="1" applyAlignment="1">
      <alignment horizontal="center" vertical="center" wrapText="1"/>
    </xf>
    <xf numFmtId="0" fontId="21" fillId="16" borderId="4" xfId="0" applyFont="1" applyFill="1" applyBorder="1" applyAlignment="1">
      <alignment vertical="center" wrapText="1"/>
    </xf>
    <xf numFmtId="0" fontId="21" fillId="16" borderId="4" xfId="4" applyFont="1" applyFill="1" applyBorder="1" applyAlignment="1">
      <alignment horizontal="left" vertical="center" wrapText="1"/>
    </xf>
    <xf numFmtId="0" fontId="21" fillId="8" borderId="4" xfId="0" applyFont="1" applyFill="1" applyBorder="1" applyAlignment="1">
      <alignment horizontal="left" vertical="center" wrapText="1"/>
    </xf>
    <xf numFmtId="0" fontId="22" fillId="0" borderId="4" xfId="0" applyFont="1" applyBorder="1" applyAlignment="1">
      <alignment horizontal="left" vertical="center" wrapText="1"/>
    </xf>
    <xf numFmtId="9" fontId="10" fillId="8" borderId="4" xfId="0" applyNumberFormat="1" applyFont="1" applyFill="1" applyBorder="1" applyAlignment="1">
      <alignment horizontal="center" vertical="center" wrapText="1"/>
    </xf>
    <xf numFmtId="9" fontId="21" fillId="8" borderId="4"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20" fillId="8"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5" borderId="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7" fillId="3"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 fillId="4" borderId="7" xfId="0" applyFont="1" applyFill="1" applyBorder="1" applyAlignment="1">
      <alignment horizontal="center" vertical="center"/>
    </xf>
    <xf numFmtId="0" fontId="6" fillId="2"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43" fontId="3" fillId="0" borderId="5" xfId="1" applyFont="1" applyBorder="1" applyAlignment="1">
      <alignment horizontal="center" vertical="center"/>
    </xf>
    <xf numFmtId="43" fontId="3" fillId="0" borderId="6" xfId="1" applyFont="1" applyBorder="1" applyAlignment="1">
      <alignment horizontal="center" vertical="center"/>
    </xf>
    <xf numFmtId="0" fontId="6" fillId="0" borderId="0" xfId="0" applyFont="1" applyAlignment="1">
      <alignment horizontal="left"/>
    </xf>
    <xf numFmtId="0" fontId="12" fillId="0" borderId="0" xfId="0" applyFont="1" applyAlignment="1">
      <alignment horizontal="left"/>
    </xf>
    <xf numFmtId="0" fontId="30" fillId="0" borderId="0" xfId="0" applyFont="1" applyAlignment="1">
      <alignment horizontal="left"/>
    </xf>
    <xf numFmtId="43" fontId="3" fillId="0" borderId="5" xfId="0" applyNumberFormat="1" applyFont="1" applyBorder="1" applyAlignment="1">
      <alignment horizontal="center" vertical="center"/>
    </xf>
    <xf numFmtId="43" fontId="3" fillId="0" borderId="6" xfId="0" applyNumberFormat="1" applyFont="1" applyBorder="1" applyAlignment="1">
      <alignment horizontal="center" vertical="center"/>
    </xf>
    <xf numFmtId="43" fontId="3" fillId="0" borderId="7" xfId="0" applyNumberFormat="1" applyFont="1" applyBorder="1" applyAlignment="1">
      <alignment horizontal="center" vertical="center"/>
    </xf>
    <xf numFmtId="43" fontId="3" fillId="0" borderId="4" xfId="0" applyNumberFormat="1" applyFont="1" applyBorder="1" applyAlignment="1">
      <alignment horizontal="center" vertical="center" wrapText="1"/>
    </xf>
  </cellXfs>
  <cellStyles count="5">
    <cellStyle name="Cálculo" xfId="3" builtinId="22"/>
    <cellStyle name="Millares" xfId="1" builtinId="3"/>
    <cellStyle name="Normal" xfId="0" builtinId="0"/>
    <cellStyle name="Normal_Hoja1" xfId="4"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339610</xdr:colOff>
      <xdr:row>0</xdr:row>
      <xdr:rowOff>342900</xdr:rowOff>
    </xdr:from>
    <xdr:to>
      <xdr:col>1</xdr:col>
      <xdr:colOff>1466850</xdr:colOff>
      <xdr:row>2</xdr:row>
      <xdr:rowOff>228600</xdr:rowOff>
    </xdr:to>
    <xdr:pic>
      <xdr:nvPicPr>
        <xdr:cNvPr id="2" name="Imagen 1">
          <a:extLst>
            <a:ext uri="{FF2B5EF4-FFF2-40B4-BE49-F238E27FC236}">
              <a16:creationId xmlns:a16="http://schemas.microsoft.com/office/drawing/2014/main" id="{6B2CB21B-664A-4DB7-9244-B50A7C0247E7}"/>
            </a:ext>
          </a:extLst>
        </xdr:cNvPr>
        <xdr:cNvPicPr>
          <a:picLocks noChangeAspect="1"/>
        </xdr:cNvPicPr>
      </xdr:nvPicPr>
      <xdr:blipFill>
        <a:blip xmlns:r="http://schemas.openxmlformats.org/officeDocument/2006/relationships" r:embed="rId1"/>
        <a:stretch>
          <a:fillRect/>
        </a:stretch>
      </xdr:blipFill>
      <xdr:spPr>
        <a:xfrm>
          <a:off x="339610" y="342900"/>
          <a:ext cx="1603490" cy="1000125"/>
        </a:xfrm>
        <a:prstGeom prst="rect">
          <a:avLst/>
        </a:prstGeom>
      </xdr:spPr>
    </xdr:pic>
    <xdr:clientData/>
  </xdr:twoCellAnchor>
  <xdr:twoCellAnchor>
    <xdr:from>
      <xdr:col>12</xdr:col>
      <xdr:colOff>19050</xdr:colOff>
      <xdr:row>1</xdr:row>
      <xdr:rowOff>4233</xdr:rowOff>
    </xdr:from>
    <xdr:to>
      <xdr:col>18</xdr:col>
      <xdr:colOff>761886</xdr:colOff>
      <xdr:row>2</xdr:row>
      <xdr:rowOff>189441</xdr:rowOff>
    </xdr:to>
    <xdr:grpSp>
      <xdr:nvGrpSpPr>
        <xdr:cNvPr id="3" name="Group 4">
          <a:extLst>
            <a:ext uri="{FF2B5EF4-FFF2-40B4-BE49-F238E27FC236}">
              <a16:creationId xmlns:a16="http://schemas.microsoft.com/office/drawing/2014/main" id="{D33DD35F-7641-43C6-8F95-60A8AAEC0A3E}"/>
            </a:ext>
          </a:extLst>
        </xdr:cNvPr>
        <xdr:cNvGrpSpPr>
          <a:grpSpLocks/>
        </xdr:cNvGrpSpPr>
      </xdr:nvGrpSpPr>
      <xdr:grpSpPr bwMode="auto">
        <a:xfrm>
          <a:off x="10391404" y="443373"/>
          <a:ext cx="2227251" cy="859380"/>
          <a:chOff x="1199" y="528"/>
          <a:chExt cx="3571" cy="1230"/>
        </a:xfrm>
      </xdr:grpSpPr>
      <xdr:pic>
        <xdr:nvPicPr>
          <xdr:cNvPr id="4" name="Imagen 3">
            <a:extLst>
              <a:ext uri="{FF2B5EF4-FFF2-40B4-BE49-F238E27FC236}">
                <a16:creationId xmlns:a16="http://schemas.microsoft.com/office/drawing/2014/main" id="{769BB3CE-5F5C-B4F1-332E-512951F174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9" y="846"/>
            <a:ext cx="848" cy="83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09DB9CEA-C811-975D-F651-128A1A54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10" y="528"/>
            <a:ext cx="2460" cy="12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23"/>
  <sheetViews>
    <sheetView tabSelected="1" topLeftCell="B40" zoomScale="154" zoomScaleNormal="154" workbookViewId="0">
      <selection activeCell="E41" sqref="E41"/>
    </sheetView>
  </sheetViews>
  <sheetFormatPr baseColWidth="10" defaultColWidth="11.42578125" defaultRowHeight="15" x14ac:dyDescent="0.25"/>
  <cols>
    <col min="1" max="1" width="7.140625" customWidth="1"/>
    <col min="2" max="2" width="57.85546875" customWidth="1"/>
    <col min="3" max="3" width="8.140625" customWidth="1"/>
    <col min="4" max="4" width="20" customWidth="1"/>
    <col min="5" max="5" width="17.85546875" customWidth="1"/>
    <col min="6" max="6" width="22.140625" customWidth="1"/>
    <col min="7" max="18" width="3.7109375" customWidth="1"/>
    <col min="19" max="19" width="21.42578125" customWidth="1"/>
    <col min="20" max="28" width="66.140625" customWidth="1"/>
    <col min="31" max="31" width="46.28515625" customWidth="1"/>
    <col min="32" max="32" width="20.140625" bestFit="1" customWidth="1"/>
    <col min="34" max="34" width="17.42578125" customWidth="1"/>
  </cols>
  <sheetData>
    <row r="1" spans="1:34" ht="34.5" customHeight="1" x14ac:dyDescent="0.25"/>
    <row r="2" spans="1:34" ht="53.25" customHeight="1" x14ac:dyDescent="0.25">
      <c r="A2" s="135" t="s">
        <v>200</v>
      </c>
      <c r="B2" s="135"/>
      <c r="C2" s="135"/>
      <c r="D2" s="135"/>
      <c r="E2" s="135"/>
      <c r="F2" s="135"/>
      <c r="G2" s="135"/>
      <c r="H2" s="135"/>
      <c r="I2" s="135"/>
      <c r="J2" s="135"/>
      <c r="K2" s="135"/>
      <c r="L2" s="135"/>
      <c r="M2" s="135"/>
      <c r="N2" s="135"/>
      <c r="O2" s="135"/>
      <c r="P2" s="135"/>
      <c r="Q2" s="135"/>
      <c r="R2" s="135"/>
      <c r="S2" s="135"/>
    </row>
    <row r="3" spans="1:34" ht="26.25" x14ac:dyDescent="0.25">
      <c r="A3" s="136" t="s">
        <v>0</v>
      </c>
      <c r="B3" s="136"/>
      <c r="C3" s="136"/>
      <c r="D3" s="136"/>
      <c r="E3" s="136"/>
      <c r="F3" s="136"/>
      <c r="G3" s="136"/>
      <c r="H3" s="136"/>
      <c r="I3" s="136"/>
      <c r="J3" s="136"/>
      <c r="K3" s="136"/>
      <c r="L3" s="136"/>
      <c r="M3" s="136"/>
      <c r="N3" s="136"/>
      <c r="O3" s="136"/>
      <c r="P3" s="136"/>
      <c r="Q3" s="136"/>
      <c r="R3" s="136"/>
      <c r="S3" s="136"/>
    </row>
    <row r="4" spans="1:34" ht="57.75" customHeight="1" x14ac:dyDescent="0.25">
      <c r="A4" s="119" t="s">
        <v>1</v>
      </c>
      <c r="B4" s="120"/>
      <c r="C4" s="121"/>
      <c r="D4" s="137" t="s">
        <v>2</v>
      </c>
      <c r="E4" s="137"/>
      <c r="F4" s="137"/>
      <c r="G4" s="137"/>
      <c r="H4" s="137"/>
      <c r="I4" s="137"/>
      <c r="J4" s="137"/>
      <c r="K4" s="137"/>
      <c r="L4" s="137"/>
      <c r="M4" s="137"/>
      <c r="N4" s="137"/>
      <c r="O4" s="137"/>
      <c r="P4" s="137"/>
      <c r="Q4" s="137"/>
      <c r="R4" s="137"/>
      <c r="S4" s="137"/>
    </row>
    <row r="5" spans="1:34" ht="22.5" customHeight="1" x14ac:dyDescent="0.25">
      <c r="A5" s="125" t="s">
        <v>3</v>
      </c>
      <c r="B5" s="127" t="s">
        <v>4</v>
      </c>
      <c r="C5" s="127" t="s">
        <v>5</v>
      </c>
      <c r="D5" s="127" t="s">
        <v>6</v>
      </c>
      <c r="E5" s="129" t="s">
        <v>7</v>
      </c>
      <c r="F5" s="129" t="s">
        <v>8</v>
      </c>
      <c r="G5" s="132" t="s">
        <v>9</v>
      </c>
      <c r="H5" s="132"/>
      <c r="I5" s="132"/>
      <c r="J5" s="132"/>
      <c r="K5" s="132"/>
      <c r="L5" s="132"/>
      <c r="M5" s="132"/>
      <c r="N5" s="132"/>
      <c r="O5" s="132"/>
      <c r="P5" s="132"/>
      <c r="Q5" s="132"/>
      <c r="R5" s="132"/>
      <c r="S5" s="129" t="s">
        <v>10</v>
      </c>
      <c r="AG5" s="1"/>
      <c r="AH5" s="2"/>
    </row>
    <row r="6" spans="1:34" ht="16.5" customHeight="1" x14ac:dyDescent="0.25">
      <c r="A6" s="126"/>
      <c r="B6" s="128"/>
      <c r="C6" s="128"/>
      <c r="D6" s="128"/>
      <c r="E6" s="130"/>
      <c r="F6" s="130"/>
      <c r="G6" s="134" t="s">
        <v>11</v>
      </c>
      <c r="H6" s="134"/>
      <c r="I6" s="134"/>
      <c r="J6" s="134" t="s">
        <v>12</v>
      </c>
      <c r="K6" s="134"/>
      <c r="L6" s="134"/>
      <c r="M6" s="134" t="s">
        <v>13</v>
      </c>
      <c r="N6" s="134"/>
      <c r="O6" s="134"/>
      <c r="P6" s="134" t="s">
        <v>14</v>
      </c>
      <c r="Q6" s="134"/>
      <c r="R6" s="134"/>
      <c r="S6" s="130"/>
      <c r="AE6" s="1"/>
      <c r="AF6" s="3"/>
      <c r="AG6" s="1"/>
      <c r="AH6" s="2"/>
    </row>
    <row r="7" spans="1:34" ht="15.75" x14ac:dyDescent="0.25">
      <c r="A7" s="138"/>
      <c r="B7" s="139"/>
      <c r="C7" s="139"/>
      <c r="D7" s="139"/>
      <c r="E7" s="131"/>
      <c r="F7" s="131"/>
      <c r="G7" s="4">
        <v>1</v>
      </c>
      <c r="H7" s="4">
        <v>2</v>
      </c>
      <c r="I7" s="4">
        <v>3</v>
      </c>
      <c r="J7" s="4">
        <v>4</v>
      </c>
      <c r="K7" s="4">
        <v>5</v>
      </c>
      <c r="L7" s="4">
        <v>6</v>
      </c>
      <c r="M7" s="4">
        <v>7</v>
      </c>
      <c r="N7" s="4">
        <v>8</v>
      </c>
      <c r="O7" s="4">
        <v>9</v>
      </c>
      <c r="P7" s="4">
        <v>10</v>
      </c>
      <c r="Q7" s="4">
        <v>11</v>
      </c>
      <c r="R7" s="4">
        <v>12</v>
      </c>
      <c r="S7" s="131"/>
      <c r="AE7" s="1"/>
      <c r="AF7" s="5"/>
      <c r="AG7" s="1"/>
      <c r="AH7" s="2"/>
    </row>
    <row r="8" spans="1:34" ht="29.25" customHeight="1" x14ac:dyDescent="0.25">
      <c r="A8" s="6">
        <v>1</v>
      </c>
      <c r="B8" s="7" t="s">
        <v>15</v>
      </c>
      <c r="C8" s="8">
        <v>1</v>
      </c>
      <c r="D8" s="13" t="s">
        <v>16</v>
      </c>
      <c r="E8" s="10">
        <v>0.9</v>
      </c>
      <c r="F8" s="9" t="s">
        <v>134</v>
      </c>
      <c r="G8" s="11"/>
      <c r="H8" s="11"/>
      <c r="I8" s="11"/>
      <c r="J8" s="11"/>
      <c r="K8" s="11"/>
      <c r="L8" s="11"/>
      <c r="M8" s="11"/>
      <c r="N8" s="11"/>
      <c r="O8" s="11"/>
      <c r="P8" s="11"/>
      <c r="Q8" s="11"/>
      <c r="R8" s="11"/>
      <c r="S8" s="143">
        <f>+AH8</f>
        <v>4583283.3525</v>
      </c>
      <c r="AE8" s="27"/>
      <c r="AF8" s="27"/>
      <c r="AG8" s="89" t="s">
        <v>183</v>
      </c>
      <c r="AH8" s="90">
        <f>+AF9*0.15</f>
        <v>4583283.3525</v>
      </c>
    </row>
    <row r="9" spans="1:34" ht="30" customHeight="1" x14ac:dyDescent="0.25">
      <c r="A9" s="6">
        <f>+A8+1</f>
        <v>2</v>
      </c>
      <c r="B9" s="12" t="s">
        <v>17</v>
      </c>
      <c r="C9" s="8">
        <v>1</v>
      </c>
      <c r="D9" s="13" t="s">
        <v>18</v>
      </c>
      <c r="E9" s="10">
        <v>0.97</v>
      </c>
      <c r="F9" s="9" t="s">
        <v>19</v>
      </c>
      <c r="G9" s="11"/>
      <c r="H9" s="11"/>
      <c r="I9" s="11"/>
      <c r="J9" s="11"/>
      <c r="K9" s="11"/>
      <c r="L9" s="11"/>
      <c r="M9" s="11"/>
      <c r="N9" s="11"/>
      <c r="O9" s="11"/>
      <c r="P9" s="11"/>
      <c r="Q9" s="11"/>
      <c r="R9" s="11"/>
      <c r="S9" s="144"/>
      <c r="AE9" s="89" t="s">
        <v>184</v>
      </c>
      <c r="AF9" s="91">
        <v>30555222.350000001</v>
      </c>
      <c r="AG9" s="89" t="s">
        <v>185</v>
      </c>
      <c r="AH9" s="90">
        <f>+AF9*0.65</f>
        <v>19860894.5275</v>
      </c>
    </row>
    <row r="10" spans="1:34" ht="139.5" customHeight="1" x14ac:dyDescent="0.25">
      <c r="A10" s="77">
        <f>+A9+1</f>
        <v>3</v>
      </c>
      <c r="B10" s="14" t="s">
        <v>20</v>
      </c>
      <c r="C10" s="98">
        <v>1</v>
      </c>
      <c r="D10" s="13" t="s">
        <v>198</v>
      </c>
      <c r="E10" s="15">
        <v>1</v>
      </c>
      <c r="F10" s="13" t="s">
        <v>21</v>
      </c>
      <c r="G10" s="16"/>
      <c r="H10" s="16"/>
      <c r="I10" s="16"/>
      <c r="J10" s="16"/>
      <c r="K10" s="11"/>
      <c r="L10" s="16"/>
      <c r="M10" s="16"/>
      <c r="N10" s="16"/>
      <c r="O10" s="16"/>
      <c r="P10" s="16"/>
      <c r="Q10" s="16"/>
      <c r="R10" s="16"/>
      <c r="S10" s="144"/>
      <c r="AE10" s="89"/>
      <c r="AF10" s="91"/>
      <c r="AG10" s="89" t="s">
        <v>186</v>
      </c>
      <c r="AH10" s="90">
        <f>+AF9*0.2</f>
        <v>6111044.4700000007</v>
      </c>
    </row>
    <row r="11" spans="1:34" ht="50.25" customHeight="1" x14ac:dyDescent="0.25">
      <c r="A11" s="77">
        <v>4</v>
      </c>
      <c r="B11" s="7" t="s">
        <v>22</v>
      </c>
      <c r="C11" s="98">
        <v>1</v>
      </c>
      <c r="D11" s="13" t="s">
        <v>23</v>
      </c>
      <c r="E11" s="107">
        <v>0.9</v>
      </c>
      <c r="F11" s="9" t="s">
        <v>24</v>
      </c>
      <c r="G11" s="16"/>
      <c r="H11" s="16"/>
      <c r="I11" s="16"/>
      <c r="J11" s="16"/>
      <c r="K11" s="11"/>
      <c r="L11" s="16"/>
      <c r="M11" s="16"/>
      <c r="N11" s="16"/>
      <c r="O11" s="16"/>
      <c r="P11" s="16"/>
      <c r="Q11" s="16"/>
      <c r="R11" s="16"/>
      <c r="S11" s="144"/>
      <c r="AE11" s="89"/>
      <c r="AF11" s="91"/>
      <c r="AG11" s="89"/>
      <c r="AH11" s="90"/>
    </row>
    <row r="12" spans="1:34" ht="59.25" customHeight="1" x14ac:dyDescent="0.25">
      <c r="A12" s="119" t="s">
        <v>25</v>
      </c>
      <c r="B12" s="120"/>
      <c r="C12" s="121"/>
      <c r="D12" s="122" t="s">
        <v>26</v>
      </c>
      <c r="E12" s="123"/>
      <c r="F12" s="123"/>
      <c r="G12" s="123"/>
      <c r="H12" s="123"/>
      <c r="I12" s="123"/>
      <c r="J12" s="123"/>
      <c r="K12" s="123"/>
      <c r="L12" s="123"/>
      <c r="M12" s="123"/>
      <c r="N12" s="123"/>
      <c r="O12" s="123"/>
      <c r="P12" s="123"/>
      <c r="Q12" s="123"/>
      <c r="R12" s="123"/>
      <c r="S12" s="124"/>
      <c r="AE12" s="27"/>
      <c r="AF12" s="92"/>
      <c r="AG12" s="27"/>
      <c r="AH12" s="92">
        <f>SUM(AH8:AH10)</f>
        <v>30555222.350000001</v>
      </c>
    </row>
    <row r="13" spans="1:34" ht="25.5" customHeight="1" x14ac:dyDescent="0.25">
      <c r="A13" s="125" t="s">
        <v>3</v>
      </c>
      <c r="B13" s="127" t="s">
        <v>4</v>
      </c>
      <c r="C13" s="127" t="s">
        <v>5</v>
      </c>
      <c r="D13" s="127" t="s">
        <v>6</v>
      </c>
      <c r="E13" s="129" t="s">
        <v>7</v>
      </c>
      <c r="F13" s="129" t="s">
        <v>8</v>
      </c>
      <c r="G13" s="132" t="s">
        <v>9</v>
      </c>
      <c r="H13" s="132"/>
      <c r="I13" s="132"/>
      <c r="J13" s="132"/>
      <c r="K13" s="132"/>
      <c r="L13" s="132"/>
      <c r="M13" s="132"/>
      <c r="N13" s="132"/>
      <c r="O13" s="132"/>
      <c r="P13" s="132"/>
      <c r="Q13" s="132"/>
      <c r="R13" s="132"/>
      <c r="S13" s="133" t="s">
        <v>10</v>
      </c>
    </row>
    <row r="14" spans="1:34" ht="15.75" customHeight="1" x14ac:dyDescent="0.25">
      <c r="A14" s="126"/>
      <c r="B14" s="128"/>
      <c r="C14" s="128"/>
      <c r="D14" s="128"/>
      <c r="E14" s="130"/>
      <c r="F14" s="130"/>
      <c r="G14" s="134" t="s">
        <v>11</v>
      </c>
      <c r="H14" s="134"/>
      <c r="I14" s="134"/>
      <c r="J14" s="134" t="s">
        <v>12</v>
      </c>
      <c r="K14" s="134"/>
      <c r="L14" s="134"/>
      <c r="M14" s="134" t="s">
        <v>13</v>
      </c>
      <c r="N14" s="134"/>
      <c r="O14" s="134"/>
      <c r="P14" s="134" t="s">
        <v>14</v>
      </c>
      <c r="Q14" s="134"/>
      <c r="R14" s="134"/>
      <c r="S14" s="133"/>
    </row>
    <row r="15" spans="1:34" x14ac:dyDescent="0.25">
      <c r="A15" s="126"/>
      <c r="B15" s="128"/>
      <c r="C15" s="128"/>
      <c r="D15" s="128"/>
      <c r="E15" s="131"/>
      <c r="F15" s="130"/>
      <c r="G15" s="17">
        <v>1</v>
      </c>
      <c r="H15" s="17">
        <v>2</v>
      </c>
      <c r="I15" s="17">
        <v>3</v>
      </c>
      <c r="J15" s="17">
        <v>4</v>
      </c>
      <c r="K15" s="17">
        <v>5</v>
      </c>
      <c r="L15" s="17">
        <v>6</v>
      </c>
      <c r="M15" s="17">
        <v>7</v>
      </c>
      <c r="N15" s="17">
        <v>8</v>
      </c>
      <c r="O15" s="17">
        <v>9</v>
      </c>
      <c r="P15" s="17">
        <v>10</v>
      </c>
      <c r="Q15" s="17">
        <v>11</v>
      </c>
      <c r="R15" s="17">
        <v>12</v>
      </c>
      <c r="S15" s="133"/>
    </row>
    <row r="16" spans="1:34" ht="40.5" customHeight="1" x14ac:dyDescent="0.25">
      <c r="A16" s="31">
        <v>1</v>
      </c>
      <c r="B16" s="32" t="s">
        <v>62</v>
      </c>
      <c r="C16" s="33">
        <v>0.5</v>
      </c>
      <c r="D16" s="34" t="s">
        <v>44</v>
      </c>
      <c r="E16" s="107">
        <v>0.5</v>
      </c>
      <c r="F16" s="31" t="s">
        <v>45</v>
      </c>
      <c r="G16" s="28"/>
      <c r="H16" s="28"/>
      <c r="I16" s="28"/>
      <c r="J16" s="28"/>
      <c r="K16" s="28"/>
      <c r="L16" s="28"/>
      <c r="M16" s="28"/>
      <c r="N16" s="28"/>
      <c r="O16" s="28"/>
      <c r="P16" s="28"/>
      <c r="Q16" s="28"/>
      <c r="R16" s="28"/>
      <c r="S16" s="151">
        <f>+AH9</f>
        <v>19860894.5275</v>
      </c>
      <c r="T16" s="18"/>
      <c r="U16" s="18"/>
      <c r="V16" s="18"/>
      <c r="W16" s="18"/>
      <c r="X16" s="18"/>
      <c r="Y16" s="18"/>
      <c r="Z16" s="18"/>
      <c r="AA16" s="18"/>
      <c r="AB16" s="18"/>
    </row>
    <row r="17" spans="1:31" ht="48.75" customHeight="1" x14ac:dyDescent="0.25">
      <c r="A17" s="31">
        <v>2</v>
      </c>
      <c r="B17" s="32" t="s">
        <v>58</v>
      </c>
      <c r="C17" s="33">
        <v>1</v>
      </c>
      <c r="D17" s="34" t="s">
        <v>61</v>
      </c>
      <c r="E17" s="107">
        <v>1</v>
      </c>
      <c r="F17" s="31" t="s">
        <v>48</v>
      </c>
      <c r="G17" s="28"/>
      <c r="H17" s="28"/>
      <c r="I17" s="28"/>
      <c r="J17" s="28"/>
      <c r="K17" s="28"/>
      <c r="L17" s="96"/>
      <c r="M17" s="96"/>
      <c r="N17" s="96"/>
      <c r="O17" s="96"/>
      <c r="P17" s="73"/>
      <c r="Q17" s="30"/>
      <c r="R17" s="30"/>
      <c r="S17" s="151"/>
      <c r="T17" s="18"/>
      <c r="U17" s="18"/>
      <c r="V17" s="18"/>
      <c r="W17" s="18"/>
      <c r="X17" s="18"/>
      <c r="Y17" s="18"/>
      <c r="Z17" s="18"/>
      <c r="AA17" s="18"/>
      <c r="AB17" s="18"/>
    </row>
    <row r="18" spans="1:31" ht="50.25" customHeight="1" x14ac:dyDescent="0.25">
      <c r="A18" s="31">
        <v>3</v>
      </c>
      <c r="B18" s="35" t="s">
        <v>63</v>
      </c>
      <c r="C18" s="33">
        <v>1</v>
      </c>
      <c r="D18" s="34" t="s">
        <v>69</v>
      </c>
      <c r="E18" s="107">
        <v>0.8</v>
      </c>
      <c r="F18" s="31" t="s">
        <v>48</v>
      </c>
      <c r="G18" s="28"/>
      <c r="H18" s="28"/>
      <c r="I18" s="28"/>
      <c r="J18" s="28"/>
      <c r="K18" s="28"/>
      <c r="L18" s="28"/>
      <c r="M18" s="39"/>
      <c r="N18" s="39"/>
      <c r="O18" s="39"/>
      <c r="P18" s="39"/>
      <c r="Q18" s="39"/>
      <c r="R18" s="39"/>
      <c r="S18" s="151"/>
      <c r="T18" s="18"/>
      <c r="U18" s="18"/>
      <c r="V18" s="18"/>
      <c r="W18" s="18"/>
      <c r="X18" s="18"/>
      <c r="Y18" s="18"/>
      <c r="Z18" s="18"/>
      <c r="AA18" s="18"/>
      <c r="AB18" s="18"/>
    </row>
    <row r="19" spans="1:31" ht="45" customHeight="1" x14ac:dyDescent="0.25">
      <c r="A19" s="31">
        <v>4</v>
      </c>
      <c r="B19" s="36" t="s">
        <v>57</v>
      </c>
      <c r="C19" s="33">
        <v>1</v>
      </c>
      <c r="D19" s="34" t="s">
        <v>61</v>
      </c>
      <c r="E19" s="107">
        <v>1</v>
      </c>
      <c r="F19" s="34" t="s">
        <v>48</v>
      </c>
      <c r="G19" s="96"/>
      <c r="H19" s="73"/>
      <c r="I19" s="28"/>
      <c r="J19" s="28"/>
      <c r="K19" s="96"/>
      <c r="L19" s="73"/>
      <c r="M19" s="30"/>
      <c r="N19" s="30"/>
      <c r="O19" s="30"/>
      <c r="P19" s="30"/>
      <c r="Q19" s="30"/>
      <c r="R19" s="30"/>
      <c r="S19" s="151"/>
      <c r="T19" s="18"/>
      <c r="U19" s="18"/>
      <c r="V19" s="18"/>
      <c r="W19" s="18"/>
      <c r="X19" s="18"/>
      <c r="Y19" s="18"/>
      <c r="Z19" s="18"/>
      <c r="AA19" s="18"/>
      <c r="AB19" s="18"/>
    </row>
    <row r="20" spans="1:31" ht="45.75" customHeight="1" x14ac:dyDescent="0.25">
      <c r="A20" s="31">
        <v>5</v>
      </c>
      <c r="B20" s="36" t="s">
        <v>59</v>
      </c>
      <c r="C20" s="22">
        <v>1</v>
      </c>
      <c r="D20" s="34" t="s">
        <v>66</v>
      </c>
      <c r="E20" s="107">
        <v>1</v>
      </c>
      <c r="F20" s="37" t="s">
        <v>47</v>
      </c>
      <c r="G20" s="28"/>
      <c r="H20" s="28"/>
      <c r="I20" s="28"/>
      <c r="J20" s="28"/>
      <c r="K20" s="28"/>
      <c r="L20" s="28"/>
      <c r="M20" s="28"/>
      <c r="N20" s="28"/>
      <c r="O20" s="28"/>
      <c r="P20" s="28"/>
      <c r="Q20" s="28"/>
      <c r="R20" s="28"/>
      <c r="S20" s="151"/>
      <c r="T20" s="18"/>
      <c r="U20" s="18"/>
      <c r="V20" s="18"/>
      <c r="W20" s="18"/>
      <c r="X20" s="18"/>
      <c r="Y20" s="18"/>
      <c r="Z20" s="18"/>
      <c r="AA20" s="18"/>
      <c r="AB20" s="18"/>
    </row>
    <row r="21" spans="1:31" ht="53.25" customHeight="1" x14ac:dyDescent="0.25">
      <c r="A21" s="31">
        <f t="shared" ref="A21:A65" si="0">+A20+1</f>
        <v>6</v>
      </c>
      <c r="B21" s="36" t="s">
        <v>68</v>
      </c>
      <c r="C21" s="22">
        <v>1</v>
      </c>
      <c r="D21" s="34" t="s">
        <v>67</v>
      </c>
      <c r="E21" s="107">
        <v>1</v>
      </c>
      <c r="F21" s="37" t="s">
        <v>35</v>
      </c>
      <c r="G21" s="28"/>
      <c r="H21" s="28"/>
      <c r="I21" s="28"/>
      <c r="J21" s="28"/>
      <c r="K21" s="28"/>
      <c r="L21" s="28"/>
      <c r="M21" s="28"/>
      <c r="N21" s="28"/>
      <c r="O21" s="28"/>
      <c r="P21" s="28"/>
      <c r="Q21" s="28"/>
      <c r="R21" s="28"/>
      <c r="S21" s="151"/>
      <c r="T21" s="18"/>
      <c r="U21" s="18"/>
      <c r="V21" s="18"/>
      <c r="W21" s="18"/>
      <c r="X21" s="18"/>
      <c r="Y21" s="18"/>
      <c r="Z21" s="18"/>
      <c r="AA21" s="18"/>
      <c r="AB21" s="18"/>
    </row>
    <row r="22" spans="1:31" ht="51.75" customHeight="1" x14ac:dyDescent="0.25">
      <c r="A22" s="31">
        <v>7</v>
      </c>
      <c r="B22" s="36" t="s">
        <v>70</v>
      </c>
      <c r="C22" s="22">
        <v>1</v>
      </c>
      <c r="D22" s="34" t="s">
        <v>71</v>
      </c>
      <c r="E22" s="107">
        <v>0.7</v>
      </c>
      <c r="F22" s="37" t="s">
        <v>46</v>
      </c>
      <c r="G22" s="28"/>
      <c r="H22" s="28"/>
      <c r="I22" s="28"/>
      <c r="J22" s="28"/>
      <c r="K22" s="28"/>
      <c r="L22" s="28"/>
      <c r="M22" s="28"/>
      <c r="N22" s="28"/>
      <c r="O22" s="28"/>
      <c r="P22" s="28"/>
      <c r="Q22" s="28"/>
      <c r="R22" s="28"/>
      <c r="S22" s="151"/>
      <c r="T22" s="18"/>
      <c r="U22" s="18"/>
      <c r="V22" s="18"/>
      <c r="W22" s="18"/>
      <c r="X22" s="18"/>
      <c r="Y22" s="18"/>
      <c r="Z22" s="18"/>
      <c r="AA22" s="18"/>
      <c r="AB22" s="18"/>
    </row>
    <row r="23" spans="1:31" ht="51.75" customHeight="1" x14ac:dyDescent="0.25">
      <c r="A23" s="31">
        <v>8</v>
      </c>
      <c r="B23" s="36" t="s">
        <v>73</v>
      </c>
      <c r="C23" s="22">
        <v>0.5</v>
      </c>
      <c r="D23" s="34" t="s">
        <v>72</v>
      </c>
      <c r="E23" s="107">
        <v>0.45</v>
      </c>
      <c r="F23" s="37" t="s">
        <v>46</v>
      </c>
      <c r="G23" s="28"/>
      <c r="H23" s="28"/>
      <c r="I23" s="28"/>
      <c r="J23" s="28"/>
      <c r="K23" s="28"/>
      <c r="L23" s="28"/>
      <c r="M23" s="28"/>
      <c r="N23" s="28"/>
      <c r="O23" s="28"/>
      <c r="P23" s="28"/>
      <c r="Q23" s="28"/>
      <c r="R23" s="28"/>
      <c r="S23" s="151"/>
      <c r="T23" s="18"/>
      <c r="U23" s="18"/>
      <c r="V23" s="18"/>
      <c r="W23" s="18"/>
      <c r="X23" s="18"/>
      <c r="Y23" s="18"/>
      <c r="Z23" s="18"/>
      <c r="AA23" s="18"/>
      <c r="AB23" s="18"/>
    </row>
    <row r="24" spans="1:31" ht="58.5" customHeight="1" x14ac:dyDescent="0.25">
      <c r="A24" s="31">
        <v>9</v>
      </c>
      <c r="B24" s="36" t="s">
        <v>74</v>
      </c>
      <c r="C24" s="22">
        <v>0.5</v>
      </c>
      <c r="D24" s="34" t="s">
        <v>75</v>
      </c>
      <c r="E24" s="107">
        <v>1</v>
      </c>
      <c r="F24" s="37" t="s">
        <v>48</v>
      </c>
      <c r="G24" s="28"/>
      <c r="H24" s="28"/>
      <c r="I24" s="28"/>
      <c r="J24" s="28"/>
      <c r="K24" s="28"/>
      <c r="L24" s="28"/>
      <c r="M24" s="28"/>
      <c r="N24" s="28"/>
      <c r="O24" s="28"/>
      <c r="P24" s="28"/>
      <c r="Q24" s="28"/>
      <c r="R24" s="28"/>
      <c r="S24" s="151"/>
      <c r="T24" s="18"/>
      <c r="U24" s="18"/>
      <c r="V24" s="18"/>
      <c r="W24" s="18"/>
      <c r="X24" s="18"/>
      <c r="Y24" s="18"/>
      <c r="Z24" s="18"/>
      <c r="AA24" s="18"/>
      <c r="AB24" s="18"/>
    </row>
    <row r="25" spans="1:31" ht="54" customHeight="1" x14ac:dyDescent="0.25">
      <c r="A25" s="31">
        <f t="shared" si="0"/>
        <v>10</v>
      </c>
      <c r="B25" s="36" t="s">
        <v>64</v>
      </c>
      <c r="C25" s="22">
        <v>1</v>
      </c>
      <c r="D25" s="34" t="s">
        <v>76</v>
      </c>
      <c r="E25" s="107">
        <v>1</v>
      </c>
      <c r="F25" s="37" t="s">
        <v>48</v>
      </c>
      <c r="G25" s="30"/>
      <c r="H25" s="30"/>
      <c r="I25" s="30"/>
      <c r="J25" s="30"/>
      <c r="K25" s="30"/>
      <c r="L25" s="30"/>
      <c r="M25" s="28"/>
      <c r="N25" s="28"/>
      <c r="O25" s="28"/>
      <c r="P25" s="28"/>
      <c r="Q25" s="28"/>
      <c r="R25" s="28"/>
      <c r="S25" s="151"/>
      <c r="T25" s="18"/>
      <c r="U25" s="18"/>
      <c r="V25" s="18"/>
      <c r="W25" s="18"/>
      <c r="X25" s="18"/>
      <c r="Y25" s="18"/>
      <c r="Z25" s="18"/>
      <c r="AA25" s="18"/>
      <c r="AB25" s="18"/>
    </row>
    <row r="26" spans="1:31" ht="28.5" customHeight="1" x14ac:dyDescent="0.25">
      <c r="A26" s="31">
        <f t="shared" si="0"/>
        <v>11</v>
      </c>
      <c r="B26" s="36" t="s">
        <v>49</v>
      </c>
      <c r="C26" s="22">
        <v>0.5</v>
      </c>
      <c r="D26" s="34" t="s">
        <v>67</v>
      </c>
      <c r="E26" s="107">
        <v>1</v>
      </c>
      <c r="F26" s="37" t="s">
        <v>50</v>
      </c>
      <c r="G26" s="28"/>
      <c r="H26" s="28"/>
      <c r="I26" s="28"/>
      <c r="J26" s="28"/>
      <c r="K26" s="28"/>
      <c r="L26" s="28"/>
      <c r="M26" s="28"/>
      <c r="N26" s="28"/>
      <c r="O26" s="28"/>
      <c r="P26" s="28"/>
      <c r="Q26" s="28"/>
      <c r="R26" s="28"/>
      <c r="S26" s="151"/>
      <c r="T26" s="18"/>
      <c r="U26" s="18"/>
      <c r="V26" s="18"/>
      <c r="W26" s="18"/>
      <c r="X26" s="18"/>
      <c r="Y26" s="18"/>
      <c r="Z26" s="18"/>
      <c r="AA26" s="18"/>
      <c r="AB26" s="18"/>
    </row>
    <row r="27" spans="1:31" ht="74.25" customHeight="1" x14ac:dyDescent="0.25">
      <c r="A27" s="31">
        <f t="shared" si="0"/>
        <v>12</v>
      </c>
      <c r="B27" s="36" t="s">
        <v>60</v>
      </c>
      <c r="C27" s="38" t="s">
        <v>51</v>
      </c>
      <c r="D27" s="34" t="s">
        <v>77</v>
      </c>
      <c r="E27" s="107">
        <v>1</v>
      </c>
      <c r="F27" s="37" t="s">
        <v>52</v>
      </c>
      <c r="G27" s="73"/>
      <c r="H27" s="28"/>
      <c r="I27" s="28"/>
      <c r="J27" s="28"/>
      <c r="K27" s="28"/>
      <c r="L27" s="30"/>
      <c r="M27" s="30"/>
      <c r="N27" s="30"/>
      <c r="O27" s="30"/>
      <c r="P27" s="30"/>
      <c r="Q27" s="30"/>
      <c r="R27" s="30"/>
      <c r="S27" s="151"/>
      <c r="T27" s="18"/>
      <c r="U27" s="18"/>
      <c r="V27" s="18"/>
      <c r="W27" s="18"/>
      <c r="X27" s="18"/>
      <c r="Y27" s="18"/>
      <c r="Z27" s="18"/>
      <c r="AA27" s="18"/>
      <c r="AB27" s="18"/>
    </row>
    <row r="28" spans="1:31" ht="74.25" customHeight="1" x14ac:dyDescent="0.25">
      <c r="A28" s="31">
        <f t="shared" si="0"/>
        <v>13</v>
      </c>
      <c r="B28" s="108" t="s">
        <v>79</v>
      </c>
      <c r="C28" s="38" t="s">
        <v>51</v>
      </c>
      <c r="D28" s="34" t="s">
        <v>80</v>
      </c>
      <c r="E28" s="107">
        <v>0.65</v>
      </c>
      <c r="F28" s="37" t="s">
        <v>78</v>
      </c>
      <c r="G28" s="28"/>
      <c r="H28" s="28"/>
      <c r="I28" s="28"/>
      <c r="J28" s="28"/>
      <c r="K28" s="28"/>
      <c r="L28" s="28"/>
      <c r="M28" s="28"/>
      <c r="N28" s="28"/>
      <c r="O28" s="28"/>
      <c r="P28" s="28"/>
      <c r="Q28" s="28"/>
      <c r="R28" s="28"/>
      <c r="S28" s="151"/>
      <c r="T28" s="18"/>
      <c r="U28" s="18"/>
      <c r="V28" s="18"/>
      <c r="W28" s="18"/>
      <c r="X28" s="18"/>
      <c r="Y28" s="18"/>
      <c r="Z28" s="18"/>
      <c r="AA28" s="18"/>
      <c r="AB28" s="18"/>
      <c r="AD28" s="87"/>
      <c r="AE28" s="88"/>
    </row>
    <row r="29" spans="1:31" ht="74.25" customHeight="1" x14ac:dyDescent="0.25">
      <c r="A29" s="31">
        <f t="shared" si="0"/>
        <v>14</v>
      </c>
      <c r="B29" s="49" t="s">
        <v>91</v>
      </c>
      <c r="C29" s="48">
        <v>1</v>
      </c>
      <c r="D29" s="43" t="s">
        <v>92</v>
      </c>
      <c r="E29" s="116">
        <v>1</v>
      </c>
      <c r="F29" s="45" t="s">
        <v>27</v>
      </c>
      <c r="G29" s="28"/>
      <c r="H29" s="28"/>
      <c r="I29" s="50"/>
      <c r="J29" s="50"/>
      <c r="K29" s="50"/>
      <c r="L29" s="50"/>
      <c r="M29" s="50"/>
      <c r="N29" s="50"/>
      <c r="O29" s="50"/>
      <c r="P29" s="50"/>
      <c r="Q29" s="50"/>
      <c r="R29" s="50"/>
      <c r="S29" s="151"/>
      <c r="T29" s="18"/>
      <c r="U29" s="18"/>
      <c r="V29" s="18"/>
      <c r="W29" s="18"/>
      <c r="X29" s="18"/>
      <c r="Y29" s="18"/>
      <c r="Z29" s="18"/>
      <c r="AA29" s="18"/>
      <c r="AB29" s="18"/>
      <c r="AD29" s="87"/>
      <c r="AE29" s="88"/>
    </row>
    <row r="30" spans="1:31" ht="74.25" customHeight="1" x14ac:dyDescent="0.25">
      <c r="A30" s="31">
        <f t="shared" si="0"/>
        <v>15</v>
      </c>
      <c r="B30" s="49" t="s">
        <v>93</v>
      </c>
      <c r="C30" s="48">
        <v>1</v>
      </c>
      <c r="D30" s="43" t="s">
        <v>94</v>
      </c>
      <c r="E30" s="116">
        <v>1</v>
      </c>
      <c r="F30" s="45" t="s">
        <v>95</v>
      </c>
      <c r="G30" s="28"/>
      <c r="H30" s="28"/>
      <c r="I30" s="28"/>
      <c r="J30" s="28"/>
      <c r="K30" s="28"/>
      <c r="L30" s="28"/>
      <c r="M30" s="28"/>
      <c r="N30" s="28"/>
      <c r="O30" s="28"/>
      <c r="P30" s="28"/>
      <c r="Q30" s="28"/>
      <c r="R30" s="28"/>
      <c r="S30" s="151"/>
      <c r="T30" s="18"/>
      <c r="U30" s="18"/>
      <c r="V30" s="18"/>
      <c r="W30" s="18"/>
      <c r="X30" s="18"/>
      <c r="Y30" s="18"/>
      <c r="Z30" s="18"/>
      <c r="AA30" s="18"/>
      <c r="AB30" s="18"/>
      <c r="AD30" s="87"/>
      <c r="AE30" s="88"/>
    </row>
    <row r="31" spans="1:31" ht="74.25" customHeight="1" x14ac:dyDescent="0.25">
      <c r="A31" s="31">
        <f t="shared" si="0"/>
        <v>16</v>
      </c>
      <c r="B31" s="113" t="s">
        <v>96</v>
      </c>
      <c r="C31" s="44">
        <v>1</v>
      </c>
      <c r="D31" s="51" t="s">
        <v>97</v>
      </c>
      <c r="E31" s="116">
        <v>1</v>
      </c>
      <c r="F31" s="52" t="s">
        <v>98</v>
      </c>
      <c r="G31" s="28"/>
      <c r="H31" s="28"/>
      <c r="I31" s="50"/>
      <c r="J31" s="50"/>
      <c r="K31" s="50"/>
      <c r="L31" s="50"/>
      <c r="M31" s="50"/>
      <c r="N31" s="50"/>
      <c r="O31" s="50"/>
      <c r="P31" s="50"/>
      <c r="Q31" s="50"/>
      <c r="R31" s="50"/>
      <c r="S31" s="151"/>
      <c r="T31" s="18"/>
      <c r="U31" s="18"/>
      <c r="V31" s="18"/>
      <c r="W31" s="18"/>
      <c r="X31" s="18"/>
      <c r="Y31" s="18"/>
      <c r="Z31" s="18"/>
      <c r="AA31" s="18"/>
      <c r="AB31" s="18"/>
      <c r="AD31" s="87"/>
      <c r="AE31" s="88"/>
    </row>
    <row r="32" spans="1:31" ht="74.25" customHeight="1" x14ac:dyDescent="0.25">
      <c r="A32" s="31">
        <f t="shared" si="0"/>
        <v>17</v>
      </c>
      <c r="B32" s="53" t="s">
        <v>99</v>
      </c>
      <c r="C32" s="48">
        <v>1</v>
      </c>
      <c r="D32" s="43" t="s">
        <v>100</v>
      </c>
      <c r="E32" s="116">
        <v>0.95</v>
      </c>
      <c r="F32" s="45" t="s">
        <v>27</v>
      </c>
      <c r="G32" s="28"/>
      <c r="H32" s="28"/>
      <c r="I32" s="28"/>
      <c r="J32" s="28"/>
      <c r="K32" s="28"/>
      <c r="L32" s="28"/>
      <c r="M32" s="50"/>
      <c r="N32" s="50"/>
      <c r="O32" s="50"/>
      <c r="P32" s="50"/>
      <c r="Q32" s="50"/>
      <c r="R32" s="50"/>
      <c r="S32" s="151"/>
      <c r="T32" s="18"/>
      <c r="U32" s="18"/>
      <c r="V32" s="18"/>
      <c r="W32" s="18"/>
      <c r="X32" s="18"/>
      <c r="Y32" s="18"/>
      <c r="Z32" s="18"/>
      <c r="AA32" s="18"/>
      <c r="AB32" s="18"/>
      <c r="AD32" s="87"/>
      <c r="AE32" s="88"/>
    </row>
    <row r="33" spans="1:31" ht="74.25" customHeight="1" x14ac:dyDescent="0.25">
      <c r="A33" s="31">
        <f t="shared" si="0"/>
        <v>18</v>
      </c>
      <c r="B33" s="49" t="s">
        <v>101</v>
      </c>
      <c r="C33" s="48">
        <v>1</v>
      </c>
      <c r="D33" s="43" t="s">
        <v>102</v>
      </c>
      <c r="E33" s="116">
        <v>1</v>
      </c>
      <c r="F33" s="54" t="s">
        <v>95</v>
      </c>
      <c r="G33" s="28"/>
      <c r="H33" s="28"/>
      <c r="I33" s="28"/>
      <c r="J33" s="28"/>
      <c r="K33" s="28"/>
      <c r="L33" s="28"/>
      <c r="M33" s="28"/>
      <c r="N33" s="28"/>
      <c r="O33" s="28"/>
      <c r="P33" s="28"/>
      <c r="Q33" s="28"/>
      <c r="R33" s="28"/>
      <c r="S33" s="151"/>
      <c r="T33" s="18"/>
      <c r="U33" s="18"/>
      <c r="V33" s="18"/>
      <c r="W33" s="18"/>
      <c r="X33" s="18"/>
      <c r="Y33" s="18"/>
      <c r="Z33" s="18"/>
      <c r="AA33" s="18"/>
      <c r="AB33" s="18"/>
      <c r="AD33" s="87"/>
      <c r="AE33" s="88"/>
    </row>
    <row r="34" spans="1:31" ht="74.25" customHeight="1" x14ac:dyDescent="0.25">
      <c r="A34" s="31">
        <f t="shared" si="0"/>
        <v>19</v>
      </c>
      <c r="B34" s="49" t="s">
        <v>103</v>
      </c>
      <c r="C34" s="48">
        <v>1</v>
      </c>
      <c r="D34" s="43" t="s">
        <v>104</v>
      </c>
      <c r="E34" s="116">
        <v>1</v>
      </c>
      <c r="F34" s="54" t="s">
        <v>95</v>
      </c>
      <c r="G34" s="28"/>
      <c r="H34" s="28"/>
      <c r="I34" s="28"/>
      <c r="J34" s="28"/>
      <c r="K34" s="28"/>
      <c r="L34" s="28"/>
      <c r="M34" s="28"/>
      <c r="N34" s="28"/>
      <c r="O34" s="28"/>
      <c r="P34" s="28"/>
      <c r="Q34" s="28"/>
      <c r="R34" s="28"/>
      <c r="S34" s="151"/>
      <c r="T34" s="18"/>
      <c r="U34" s="18"/>
      <c r="V34" s="18"/>
      <c r="W34" s="18"/>
      <c r="X34" s="18"/>
      <c r="Y34" s="18"/>
      <c r="Z34" s="18"/>
      <c r="AA34" s="18"/>
      <c r="AB34" s="18"/>
      <c r="AD34" s="87"/>
      <c r="AE34" s="88"/>
    </row>
    <row r="35" spans="1:31" ht="74.25" customHeight="1" x14ac:dyDescent="0.25">
      <c r="A35" s="31">
        <f t="shared" si="0"/>
        <v>20</v>
      </c>
      <c r="B35" s="53" t="s">
        <v>105</v>
      </c>
      <c r="C35" s="48">
        <v>1</v>
      </c>
      <c r="D35" s="43" t="s">
        <v>106</v>
      </c>
      <c r="E35" s="117">
        <v>1</v>
      </c>
      <c r="F35" s="43" t="s">
        <v>107</v>
      </c>
      <c r="G35" s="28"/>
      <c r="H35" s="28"/>
      <c r="I35" s="28"/>
      <c r="J35" s="28"/>
      <c r="K35" s="28"/>
      <c r="L35" s="28"/>
      <c r="M35" s="28"/>
      <c r="N35" s="28"/>
      <c r="O35" s="28"/>
      <c r="P35" s="28"/>
      <c r="Q35" s="28"/>
      <c r="R35" s="28"/>
      <c r="S35" s="151"/>
      <c r="T35" s="18"/>
      <c r="U35" s="18"/>
      <c r="V35" s="18"/>
      <c r="W35" s="18"/>
      <c r="X35" s="18"/>
      <c r="Y35" s="18"/>
      <c r="Z35" s="18"/>
      <c r="AA35" s="18"/>
      <c r="AB35" s="18"/>
      <c r="AD35" s="87"/>
      <c r="AE35" s="88"/>
    </row>
    <row r="36" spans="1:31" ht="74.25" customHeight="1" x14ac:dyDescent="0.25">
      <c r="A36" s="31">
        <f t="shared" si="0"/>
        <v>21</v>
      </c>
      <c r="B36" s="53" t="s">
        <v>108</v>
      </c>
      <c r="C36" s="48">
        <v>1</v>
      </c>
      <c r="D36" s="43" t="s">
        <v>109</v>
      </c>
      <c r="E36" s="117">
        <v>0.8</v>
      </c>
      <c r="F36" s="45" t="s">
        <v>110</v>
      </c>
      <c r="G36" s="28"/>
      <c r="H36" s="28"/>
      <c r="I36" s="28"/>
      <c r="J36" s="28"/>
      <c r="K36" s="28"/>
      <c r="L36" s="28"/>
      <c r="M36" s="28"/>
      <c r="N36" s="28"/>
      <c r="O36" s="28"/>
      <c r="P36" s="28"/>
      <c r="Q36" s="28"/>
      <c r="R36" s="28"/>
      <c r="S36" s="151"/>
      <c r="T36" s="18"/>
      <c r="U36" s="18"/>
      <c r="V36" s="18"/>
      <c r="W36" s="18"/>
      <c r="X36" s="18"/>
      <c r="Y36" s="18"/>
      <c r="Z36" s="18"/>
      <c r="AA36" s="18"/>
      <c r="AB36" s="18"/>
      <c r="AD36" s="87"/>
      <c r="AE36" s="88"/>
    </row>
    <row r="37" spans="1:31" ht="74.25" customHeight="1" x14ac:dyDescent="0.25">
      <c r="A37" s="31">
        <f t="shared" si="0"/>
        <v>22</v>
      </c>
      <c r="B37" s="49" t="s">
        <v>111</v>
      </c>
      <c r="C37" s="48">
        <v>1</v>
      </c>
      <c r="D37" s="43" t="s">
        <v>94</v>
      </c>
      <c r="E37" s="116">
        <v>0.7</v>
      </c>
      <c r="F37" s="45" t="s">
        <v>98</v>
      </c>
      <c r="G37" s="28"/>
      <c r="H37" s="28"/>
      <c r="I37" s="28"/>
      <c r="J37" s="28"/>
      <c r="K37" s="28"/>
      <c r="L37" s="28"/>
      <c r="M37" s="28"/>
      <c r="N37" s="28"/>
      <c r="O37" s="28"/>
      <c r="P37" s="28"/>
      <c r="Q37" s="28"/>
      <c r="R37" s="28"/>
      <c r="S37" s="151"/>
      <c r="T37" s="18"/>
      <c r="U37" s="18"/>
      <c r="V37" s="18"/>
      <c r="W37" s="18"/>
      <c r="X37" s="18"/>
      <c r="Y37" s="18"/>
      <c r="Z37" s="18"/>
      <c r="AA37" s="18"/>
      <c r="AB37" s="18"/>
      <c r="AD37" s="87"/>
      <c r="AE37" s="88"/>
    </row>
    <row r="38" spans="1:31" ht="81" customHeight="1" x14ac:dyDescent="0.25">
      <c r="A38" s="31">
        <f t="shared" si="0"/>
        <v>23</v>
      </c>
      <c r="B38" s="109" t="s">
        <v>187</v>
      </c>
      <c r="C38" s="48">
        <v>1</v>
      </c>
      <c r="D38" s="43" t="s">
        <v>94</v>
      </c>
      <c r="E38" s="116">
        <v>1</v>
      </c>
      <c r="F38" s="45" t="s">
        <v>27</v>
      </c>
      <c r="G38" s="28"/>
      <c r="H38" s="28"/>
      <c r="I38" s="28"/>
      <c r="J38" s="28"/>
      <c r="K38" s="28"/>
      <c r="L38" s="28"/>
      <c r="M38" s="28"/>
      <c r="N38" s="28"/>
      <c r="O38" s="28"/>
      <c r="P38" s="50"/>
      <c r="Q38" s="50"/>
      <c r="R38" s="50"/>
      <c r="S38" s="151"/>
      <c r="T38" s="18"/>
      <c r="U38" s="18"/>
      <c r="V38" s="18"/>
      <c r="W38" s="18"/>
      <c r="X38" s="18"/>
      <c r="Y38" s="18"/>
      <c r="Z38" s="18"/>
      <c r="AA38" s="18"/>
      <c r="AB38" s="18"/>
      <c r="AD38" s="87"/>
      <c r="AE38" s="88"/>
    </row>
    <row r="39" spans="1:31" ht="74.25" customHeight="1" x14ac:dyDescent="0.25">
      <c r="A39" s="31">
        <f t="shared" si="0"/>
        <v>24</v>
      </c>
      <c r="B39" s="111" t="s">
        <v>119</v>
      </c>
      <c r="C39" s="55">
        <v>1</v>
      </c>
      <c r="D39" s="56" t="s">
        <v>120</v>
      </c>
      <c r="E39" s="116">
        <v>0.5</v>
      </c>
      <c r="F39" s="45" t="s">
        <v>121</v>
      </c>
      <c r="G39" s="28"/>
      <c r="H39" s="28"/>
      <c r="I39" s="28"/>
      <c r="J39" s="28"/>
      <c r="K39" s="28"/>
      <c r="L39" s="28"/>
      <c r="M39" s="58"/>
      <c r="N39" s="58"/>
      <c r="O39" s="58"/>
      <c r="P39" s="58"/>
      <c r="Q39" s="58"/>
      <c r="R39" s="58"/>
      <c r="S39" s="151"/>
      <c r="T39" s="18"/>
      <c r="U39" s="18"/>
      <c r="V39" s="18"/>
      <c r="W39" s="18"/>
      <c r="X39" s="18"/>
      <c r="Y39" s="18"/>
      <c r="Z39" s="18"/>
      <c r="AA39" s="18"/>
      <c r="AB39" s="18"/>
      <c r="AD39" s="87"/>
      <c r="AE39" s="88"/>
    </row>
    <row r="40" spans="1:31" ht="74.25" customHeight="1" x14ac:dyDescent="0.25">
      <c r="A40" s="31">
        <f t="shared" si="0"/>
        <v>25</v>
      </c>
      <c r="B40" s="112" t="s">
        <v>118</v>
      </c>
      <c r="C40" s="55">
        <v>1</v>
      </c>
      <c r="D40" s="59" t="s">
        <v>122</v>
      </c>
      <c r="E40" s="116">
        <v>0.5</v>
      </c>
      <c r="F40" s="45" t="s">
        <v>121</v>
      </c>
      <c r="G40" s="50"/>
      <c r="H40" s="50"/>
      <c r="I40" s="57"/>
      <c r="J40" s="28"/>
      <c r="K40" s="28"/>
      <c r="L40" s="28"/>
      <c r="M40" s="57"/>
      <c r="N40" s="57"/>
      <c r="O40" s="57"/>
      <c r="P40" s="57"/>
      <c r="Q40" s="57"/>
      <c r="R40" s="58"/>
      <c r="S40" s="151"/>
      <c r="T40" s="18"/>
      <c r="U40" s="18"/>
      <c r="V40" s="18"/>
      <c r="W40" s="18"/>
      <c r="X40" s="18"/>
      <c r="Y40" s="18"/>
      <c r="Z40" s="18"/>
      <c r="AA40" s="18"/>
      <c r="AB40" s="18"/>
      <c r="AD40" s="87"/>
      <c r="AE40" s="88"/>
    </row>
    <row r="41" spans="1:31" ht="74.25" customHeight="1" x14ac:dyDescent="0.25">
      <c r="A41" s="31">
        <f t="shared" si="0"/>
        <v>26</v>
      </c>
      <c r="B41" s="112" t="s">
        <v>113</v>
      </c>
      <c r="C41" s="55">
        <v>1</v>
      </c>
      <c r="D41" s="59" t="s">
        <v>122</v>
      </c>
      <c r="E41" s="116">
        <v>0.4</v>
      </c>
      <c r="F41" s="45" t="s">
        <v>121</v>
      </c>
      <c r="G41" s="57"/>
      <c r="H41" s="50"/>
      <c r="I41" s="50"/>
      <c r="J41" s="50"/>
      <c r="K41" s="50"/>
      <c r="L41" s="57"/>
      <c r="M41" s="28"/>
      <c r="N41" s="28"/>
      <c r="O41" s="28"/>
      <c r="P41" s="28"/>
      <c r="Q41" s="28"/>
      <c r="R41" s="60"/>
      <c r="S41" s="151"/>
      <c r="T41" s="18"/>
      <c r="U41" s="18"/>
      <c r="V41" s="18"/>
      <c r="W41" s="18"/>
      <c r="X41" s="18"/>
      <c r="Y41" s="18"/>
      <c r="Z41" s="18"/>
      <c r="AA41" s="18"/>
      <c r="AB41" s="18"/>
      <c r="AD41" s="87"/>
      <c r="AE41" s="88"/>
    </row>
    <row r="42" spans="1:31" ht="74.25" customHeight="1" x14ac:dyDescent="0.25">
      <c r="A42" s="31">
        <f t="shared" si="0"/>
        <v>27</v>
      </c>
      <c r="B42" s="61" t="s">
        <v>123</v>
      </c>
      <c r="C42" s="42">
        <v>1</v>
      </c>
      <c r="D42" s="56" t="s">
        <v>114</v>
      </c>
      <c r="E42" s="118">
        <v>1</v>
      </c>
      <c r="F42" s="45" t="s">
        <v>121</v>
      </c>
      <c r="G42" s="28"/>
      <c r="H42" s="28"/>
      <c r="I42" s="57"/>
      <c r="J42" s="57"/>
      <c r="K42" s="57"/>
      <c r="L42" s="57"/>
      <c r="M42" s="57"/>
      <c r="N42" s="57"/>
      <c r="O42" s="57"/>
      <c r="P42" s="57"/>
      <c r="Q42" s="57"/>
      <c r="R42" s="60"/>
      <c r="S42" s="151"/>
      <c r="T42" s="18"/>
      <c r="U42" s="18"/>
      <c r="V42" s="18"/>
      <c r="W42" s="18"/>
      <c r="X42" s="18"/>
      <c r="Y42" s="18"/>
      <c r="Z42" s="18"/>
      <c r="AA42" s="18"/>
      <c r="AB42" s="18"/>
      <c r="AD42" s="87"/>
      <c r="AE42" s="88"/>
    </row>
    <row r="43" spans="1:31" ht="74.25" customHeight="1" x14ac:dyDescent="0.25">
      <c r="A43" s="31">
        <f t="shared" si="0"/>
        <v>28</v>
      </c>
      <c r="B43" s="61" t="s">
        <v>115</v>
      </c>
      <c r="C43" s="42">
        <v>1</v>
      </c>
      <c r="D43" s="59" t="s">
        <v>124</v>
      </c>
      <c r="E43" s="118">
        <v>1</v>
      </c>
      <c r="F43" s="45" t="s">
        <v>121</v>
      </c>
      <c r="G43" s="57"/>
      <c r="H43" s="57"/>
      <c r="I43" s="28"/>
      <c r="J43" s="28"/>
      <c r="K43" s="60"/>
      <c r="L43" s="60"/>
      <c r="M43" s="60"/>
      <c r="N43" s="60"/>
      <c r="O43" s="60"/>
      <c r="P43" s="60"/>
      <c r="Q43" s="60"/>
      <c r="R43" s="60"/>
      <c r="S43" s="151"/>
      <c r="T43" s="18"/>
      <c r="U43" s="18"/>
      <c r="V43" s="18"/>
      <c r="W43" s="18"/>
      <c r="X43" s="18"/>
      <c r="Y43" s="18"/>
      <c r="Z43" s="18"/>
      <c r="AA43" s="18"/>
      <c r="AB43" s="18"/>
      <c r="AD43" s="87"/>
      <c r="AE43" s="88"/>
    </row>
    <row r="44" spans="1:31" ht="74.25" customHeight="1" x14ac:dyDescent="0.25">
      <c r="A44" s="31">
        <f t="shared" si="0"/>
        <v>29</v>
      </c>
      <c r="B44" s="62" t="s">
        <v>116</v>
      </c>
      <c r="C44" s="42">
        <v>1</v>
      </c>
      <c r="D44" s="59" t="s">
        <v>117</v>
      </c>
      <c r="E44" s="118">
        <v>1</v>
      </c>
      <c r="F44" s="45" t="s">
        <v>33</v>
      </c>
      <c r="G44" s="57"/>
      <c r="H44" s="28"/>
      <c r="I44" s="28"/>
      <c r="J44" s="28"/>
      <c r="K44" s="28"/>
      <c r="L44" s="28"/>
      <c r="M44" s="60"/>
      <c r="N44" s="60"/>
      <c r="O44" s="60"/>
      <c r="P44" s="60"/>
      <c r="Q44" s="60"/>
      <c r="R44" s="60"/>
      <c r="S44" s="151"/>
      <c r="T44" s="18"/>
      <c r="U44" s="18"/>
      <c r="V44" s="18"/>
      <c r="W44" s="18"/>
      <c r="X44" s="18"/>
      <c r="Y44" s="18"/>
      <c r="Z44" s="18"/>
      <c r="AA44" s="18"/>
      <c r="AB44" s="18"/>
      <c r="AD44" s="87"/>
      <c r="AE44" s="88"/>
    </row>
    <row r="45" spans="1:31" ht="74.25" customHeight="1" x14ac:dyDescent="0.25">
      <c r="A45" s="31">
        <f t="shared" si="0"/>
        <v>30</v>
      </c>
      <c r="B45" s="61" t="s">
        <v>125</v>
      </c>
      <c r="C45" s="42">
        <v>1</v>
      </c>
      <c r="D45" s="59" t="s">
        <v>112</v>
      </c>
      <c r="E45" s="116">
        <v>0.4</v>
      </c>
      <c r="F45" s="45" t="s">
        <v>33</v>
      </c>
      <c r="G45" s="57"/>
      <c r="H45" s="57"/>
      <c r="I45" s="57"/>
      <c r="J45" s="60"/>
      <c r="K45" s="60"/>
      <c r="L45" s="60"/>
      <c r="M45" s="28"/>
      <c r="N45" s="28"/>
      <c r="O45" s="28"/>
      <c r="P45" s="28"/>
      <c r="Q45" s="28"/>
      <c r="R45" s="60"/>
      <c r="S45" s="151"/>
      <c r="T45" s="18"/>
      <c r="U45" s="18"/>
      <c r="V45" s="18"/>
      <c r="W45" s="18"/>
      <c r="X45" s="18"/>
      <c r="Y45" s="18"/>
      <c r="Z45" s="18"/>
      <c r="AA45" s="18"/>
      <c r="AB45" s="18"/>
      <c r="AD45" s="87"/>
      <c r="AE45" s="88"/>
    </row>
    <row r="46" spans="1:31" ht="74.25" customHeight="1" x14ac:dyDescent="0.25">
      <c r="A46" s="31">
        <f t="shared" si="0"/>
        <v>31</v>
      </c>
      <c r="B46" s="49" t="s">
        <v>136</v>
      </c>
      <c r="C46" s="55">
        <v>1</v>
      </c>
      <c r="D46" s="67" t="s">
        <v>137</v>
      </c>
      <c r="E46" s="118">
        <v>1</v>
      </c>
      <c r="F46" s="45" t="s">
        <v>138</v>
      </c>
      <c r="G46" s="50"/>
      <c r="H46" s="68"/>
      <c r="I46" s="68"/>
      <c r="J46" s="68"/>
      <c r="K46" s="68"/>
      <c r="L46" s="68"/>
      <c r="M46" s="68"/>
      <c r="N46" s="50"/>
      <c r="O46" s="50"/>
      <c r="P46" s="50"/>
      <c r="Q46" s="50"/>
      <c r="R46" s="50"/>
      <c r="S46" s="151"/>
      <c r="T46" s="18"/>
      <c r="U46" s="18"/>
      <c r="V46" s="18"/>
      <c r="W46" s="18"/>
      <c r="X46" s="18"/>
      <c r="Y46" s="18"/>
      <c r="Z46" s="18"/>
      <c r="AA46" s="18"/>
      <c r="AB46" s="18"/>
      <c r="AD46" s="87"/>
      <c r="AE46" s="88"/>
    </row>
    <row r="47" spans="1:31" ht="74.25" customHeight="1" x14ac:dyDescent="0.25">
      <c r="A47" s="31">
        <f t="shared" si="0"/>
        <v>32</v>
      </c>
      <c r="B47" s="69" t="s">
        <v>139</v>
      </c>
      <c r="C47" s="70">
        <v>1</v>
      </c>
      <c r="D47" s="43" t="s">
        <v>140</v>
      </c>
      <c r="E47" s="118">
        <v>0.75</v>
      </c>
      <c r="F47" s="45" t="s">
        <v>141</v>
      </c>
      <c r="G47" s="50"/>
      <c r="H47" s="68"/>
      <c r="I47" s="68"/>
      <c r="J47" s="68"/>
      <c r="K47" s="68"/>
      <c r="L47" s="68"/>
      <c r="M47" s="68"/>
      <c r="N47" s="50"/>
      <c r="O47" s="50"/>
      <c r="P47" s="50"/>
      <c r="Q47" s="50"/>
      <c r="R47" s="58"/>
      <c r="S47" s="151"/>
      <c r="T47" s="18"/>
      <c r="U47" s="18"/>
      <c r="V47" s="18"/>
      <c r="W47" s="18"/>
      <c r="X47" s="18"/>
      <c r="Y47" s="18"/>
      <c r="Z47" s="18"/>
      <c r="AA47" s="18"/>
      <c r="AB47" s="18"/>
      <c r="AD47" s="87"/>
      <c r="AE47" s="88"/>
    </row>
    <row r="48" spans="1:31" ht="74.25" customHeight="1" x14ac:dyDescent="0.25">
      <c r="A48" s="31">
        <f t="shared" si="0"/>
        <v>33</v>
      </c>
      <c r="B48" s="49" t="s">
        <v>142</v>
      </c>
      <c r="C48" s="70">
        <v>1</v>
      </c>
      <c r="D48" s="43" t="s">
        <v>143</v>
      </c>
      <c r="E48" s="118">
        <v>1</v>
      </c>
      <c r="F48" s="45" t="s">
        <v>144</v>
      </c>
      <c r="G48" s="50"/>
      <c r="H48" s="50"/>
      <c r="I48" s="50"/>
      <c r="J48" s="68"/>
      <c r="K48" s="68"/>
      <c r="L48" s="68"/>
      <c r="M48" s="68"/>
      <c r="N48" s="68"/>
      <c r="O48" s="68"/>
      <c r="P48" s="68"/>
      <c r="Q48" s="68"/>
      <c r="R48" s="68"/>
      <c r="S48" s="151"/>
      <c r="T48" s="18"/>
      <c r="U48" s="18"/>
      <c r="V48" s="18"/>
      <c r="W48" s="18"/>
      <c r="X48" s="18"/>
      <c r="Y48" s="18"/>
      <c r="Z48" s="18"/>
      <c r="AA48" s="18"/>
      <c r="AB48" s="18"/>
      <c r="AD48" s="87"/>
      <c r="AE48" s="88"/>
    </row>
    <row r="49" spans="1:31" ht="74.25" customHeight="1" x14ac:dyDescent="0.25">
      <c r="A49" s="31">
        <f t="shared" si="0"/>
        <v>34</v>
      </c>
      <c r="B49" s="49" t="s">
        <v>145</v>
      </c>
      <c r="C49" s="70">
        <v>1</v>
      </c>
      <c r="D49" s="43" t="s">
        <v>146</v>
      </c>
      <c r="E49" s="116">
        <v>0.7</v>
      </c>
      <c r="F49" s="45" t="s">
        <v>147</v>
      </c>
      <c r="G49" s="50"/>
      <c r="H49" s="50"/>
      <c r="I49" s="50"/>
      <c r="J49" s="68"/>
      <c r="K49" s="68"/>
      <c r="L49" s="68"/>
      <c r="M49" s="68"/>
      <c r="N49" s="68"/>
      <c r="O49" s="68"/>
      <c r="P49" s="68"/>
      <c r="Q49" s="68"/>
      <c r="R49" s="68"/>
      <c r="S49" s="151"/>
      <c r="T49" s="18"/>
      <c r="U49" s="18"/>
      <c r="V49" s="18"/>
      <c r="W49" s="18"/>
      <c r="X49" s="18"/>
      <c r="Y49" s="18"/>
      <c r="Z49" s="18"/>
      <c r="AA49" s="18"/>
      <c r="AB49" s="18"/>
      <c r="AD49" s="87"/>
      <c r="AE49" s="88"/>
    </row>
    <row r="50" spans="1:31" ht="74.25" customHeight="1" x14ac:dyDescent="0.25">
      <c r="A50" s="31">
        <f t="shared" si="0"/>
        <v>35</v>
      </c>
      <c r="B50" s="62" t="s">
        <v>148</v>
      </c>
      <c r="C50" s="55">
        <v>1</v>
      </c>
      <c r="D50" s="43" t="s">
        <v>199</v>
      </c>
      <c r="E50" s="118">
        <v>1</v>
      </c>
      <c r="F50" s="45" t="s">
        <v>149</v>
      </c>
      <c r="G50" s="50"/>
      <c r="H50" s="68"/>
      <c r="I50" s="68"/>
      <c r="J50" s="68"/>
      <c r="K50" s="68"/>
      <c r="L50" s="68"/>
      <c r="M50" s="68"/>
      <c r="N50" s="68"/>
      <c r="O50" s="68"/>
      <c r="P50" s="68"/>
      <c r="Q50" s="68"/>
      <c r="R50" s="58"/>
      <c r="S50" s="151"/>
      <c r="T50" s="18"/>
      <c r="U50" s="18"/>
      <c r="V50" s="18"/>
      <c r="W50" s="18"/>
      <c r="X50" s="18"/>
      <c r="Y50" s="18"/>
      <c r="Z50" s="18"/>
      <c r="AA50" s="18"/>
      <c r="AB50" s="18"/>
      <c r="AD50" s="87"/>
      <c r="AE50" s="88"/>
    </row>
    <row r="51" spans="1:31" ht="74.25" customHeight="1" x14ac:dyDescent="0.25">
      <c r="A51" s="31">
        <f t="shared" si="0"/>
        <v>36</v>
      </c>
      <c r="B51" s="71" t="s">
        <v>150</v>
      </c>
      <c r="C51" s="55">
        <v>0.5</v>
      </c>
      <c r="D51" s="59" t="s">
        <v>151</v>
      </c>
      <c r="E51" s="118">
        <v>1</v>
      </c>
      <c r="F51" s="45" t="s">
        <v>144</v>
      </c>
      <c r="G51" s="50"/>
      <c r="H51" s="50"/>
      <c r="I51" s="68"/>
      <c r="J51" s="68"/>
      <c r="K51" s="68"/>
      <c r="L51" s="68"/>
      <c r="M51" s="68"/>
      <c r="N51" s="68"/>
      <c r="O51" s="68"/>
      <c r="P51" s="68"/>
      <c r="Q51" s="72"/>
      <c r="R51" s="72"/>
      <c r="S51" s="151"/>
      <c r="T51" s="18"/>
      <c r="U51" s="18"/>
      <c r="V51" s="18"/>
      <c r="W51" s="18"/>
      <c r="X51" s="18"/>
      <c r="Y51" s="18"/>
      <c r="Z51" s="18"/>
      <c r="AA51" s="18"/>
      <c r="AB51" s="18"/>
      <c r="AD51" s="87"/>
      <c r="AE51" s="88"/>
    </row>
    <row r="52" spans="1:31" ht="74.25" customHeight="1" x14ac:dyDescent="0.25">
      <c r="A52" s="31">
        <f t="shared" si="0"/>
        <v>37</v>
      </c>
      <c r="B52" s="71" t="s">
        <v>152</v>
      </c>
      <c r="C52" s="55">
        <v>1</v>
      </c>
      <c r="D52" s="56" t="s">
        <v>153</v>
      </c>
      <c r="E52" s="116">
        <v>0.95</v>
      </c>
      <c r="F52" s="45" t="s">
        <v>144</v>
      </c>
      <c r="G52" s="50"/>
      <c r="H52" s="50"/>
      <c r="I52" s="50"/>
      <c r="J52" s="68"/>
      <c r="K52" s="68"/>
      <c r="L52" s="68"/>
      <c r="M52" s="68"/>
      <c r="N52" s="68"/>
      <c r="O52" s="68"/>
      <c r="P52" s="68"/>
      <c r="Q52" s="72"/>
      <c r="R52" s="72"/>
      <c r="S52" s="151"/>
      <c r="T52" s="18"/>
      <c r="U52" s="18"/>
      <c r="V52" s="18"/>
      <c r="W52" s="18"/>
      <c r="X52" s="18"/>
      <c r="Y52" s="18"/>
      <c r="Z52" s="18"/>
      <c r="AA52" s="18"/>
      <c r="AB52" s="18"/>
      <c r="AD52" s="87"/>
      <c r="AE52" s="88"/>
    </row>
    <row r="53" spans="1:31" ht="74.25" customHeight="1" x14ac:dyDescent="0.25">
      <c r="A53" s="31">
        <f t="shared" si="0"/>
        <v>38</v>
      </c>
      <c r="B53" s="14" t="s">
        <v>158</v>
      </c>
      <c r="C53" s="76" t="s">
        <v>51</v>
      </c>
      <c r="D53" s="77" t="s">
        <v>159</v>
      </c>
      <c r="E53" s="107">
        <v>0.9</v>
      </c>
      <c r="F53" s="6" t="s">
        <v>31</v>
      </c>
      <c r="G53" s="11"/>
      <c r="H53" s="11"/>
      <c r="I53" s="11"/>
      <c r="J53" s="11"/>
      <c r="K53" s="11"/>
      <c r="L53" s="11"/>
      <c r="M53" s="11"/>
      <c r="N53" s="11"/>
      <c r="O53" s="11"/>
      <c r="P53" s="11"/>
      <c r="Q53" s="11"/>
      <c r="R53" s="11"/>
      <c r="S53" s="151"/>
      <c r="T53" s="18"/>
      <c r="U53" s="18"/>
      <c r="V53" s="18"/>
      <c r="W53" s="18"/>
      <c r="X53" s="18"/>
      <c r="Y53" s="18"/>
      <c r="Z53" s="18"/>
      <c r="AA53" s="18"/>
      <c r="AB53" s="18"/>
      <c r="AD53" s="87"/>
      <c r="AE53" s="88"/>
    </row>
    <row r="54" spans="1:31" ht="74.25" customHeight="1" x14ac:dyDescent="0.25">
      <c r="A54" s="31">
        <f t="shared" si="0"/>
        <v>39</v>
      </c>
      <c r="B54" s="14" t="s">
        <v>160</v>
      </c>
      <c r="C54" s="8">
        <v>1</v>
      </c>
      <c r="D54" s="77" t="s">
        <v>161</v>
      </c>
      <c r="E54" s="107">
        <v>0.95</v>
      </c>
      <c r="F54" s="6" t="s">
        <v>31</v>
      </c>
      <c r="G54" s="11"/>
      <c r="H54" s="11"/>
      <c r="I54" s="73"/>
      <c r="J54" s="73"/>
      <c r="K54" s="73"/>
      <c r="L54" s="73"/>
      <c r="M54" s="73"/>
      <c r="N54" s="73"/>
      <c r="O54" s="73"/>
      <c r="P54" s="73"/>
      <c r="Q54" s="73"/>
      <c r="R54" s="73"/>
      <c r="S54" s="151"/>
      <c r="T54" s="18"/>
      <c r="U54" s="18"/>
      <c r="V54" s="18"/>
      <c r="W54" s="18"/>
      <c r="X54" s="18"/>
      <c r="Y54" s="18"/>
      <c r="Z54" s="18"/>
      <c r="AA54" s="18"/>
      <c r="AB54" s="18"/>
      <c r="AD54" s="87"/>
      <c r="AE54" s="88"/>
    </row>
    <row r="55" spans="1:31" ht="74.25" customHeight="1" x14ac:dyDescent="0.25">
      <c r="A55" s="31">
        <f t="shared" si="0"/>
        <v>40</v>
      </c>
      <c r="B55" s="14" t="s">
        <v>162</v>
      </c>
      <c r="C55" s="8">
        <v>1</v>
      </c>
      <c r="D55" s="77" t="s">
        <v>161</v>
      </c>
      <c r="E55" s="107">
        <v>1</v>
      </c>
      <c r="F55" s="6" t="s">
        <v>31</v>
      </c>
      <c r="G55" s="11"/>
      <c r="H55" s="11"/>
      <c r="I55" s="73"/>
      <c r="J55" s="73"/>
      <c r="K55" s="16"/>
      <c r="L55" s="16"/>
      <c r="M55" s="16"/>
      <c r="N55" s="16"/>
      <c r="O55" s="16"/>
      <c r="P55" s="16"/>
      <c r="Q55" s="16"/>
      <c r="R55" s="16"/>
      <c r="S55" s="151"/>
      <c r="T55" s="18"/>
      <c r="U55" s="18"/>
      <c r="V55" s="18"/>
      <c r="W55" s="18"/>
      <c r="X55" s="18"/>
      <c r="Y55" s="18"/>
      <c r="Z55" s="18"/>
      <c r="AA55" s="18"/>
      <c r="AB55" s="18"/>
      <c r="AD55" s="87"/>
      <c r="AE55" s="88"/>
    </row>
    <row r="56" spans="1:31" ht="74.25" customHeight="1" x14ac:dyDescent="0.25">
      <c r="A56" s="31">
        <f t="shared" si="0"/>
        <v>41</v>
      </c>
      <c r="B56" s="14" t="s">
        <v>163</v>
      </c>
      <c r="C56" s="8">
        <v>1</v>
      </c>
      <c r="D56" s="77" t="s">
        <v>164</v>
      </c>
      <c r="E56" s="107">
        <v>1</v>
      </c>
      <c r="F56" s="6" t="s">
        <v>165</v>
      </c>
      <c r="G56" s="73"/>
      <c r="H56" s="73"/>
      <c r="I56" s="11"/>
      <c r="J56" s="11"/>
      <c r="K56" s="11"/>
      <c r="L56" s="73"/>
      <c r="M56" s="73"/>
      <c r="N56" s="73"/>
      <c r="O56" s="73"/>
      <c r="P56" s="73"/>
      <c r="Q56" s="73"/>
      <c r="R56" s="16"/>
      <c r="S56" s="151"/>
      <c r="T56" s="18"/>
      <c r="U56" s="18"/>
      <c r="V56" s="18"/>
      <c r="W56" s="18"/>
      <c r="X56" s="18"/>
      <c r="Y56" s="18"/>
      <c r="Z56" s="18"/>
      <c r="AA56" s="18"/>
      <c r="AB56" s="18"/>
      <c r="AD56" s="87"/>
      <c r="AE56" s="88"/>
    </row>
    <row r="57" spans="1:31" ht="74.25" customHeight="1" x14ac:dyDescent="0.25">
      <c r="A57" s="31">
        <f t="shared" si="0"/>
        <v>42</v>
      </c>
      <c r="B57" s="14" t="s">
        <v>166</v>
      </c>
      <c r="C57" s="78">
        <v>0.5</v>
      </c>
      <c r="D57" s="9" t="s">
        <v>167</v>
      </c>
      <c r="E57" s="107">
        <v>1</v>
      </c>
      <c r="F57" s="9" t="s">
        <v>168</v>
      </c>
      <c r="G57" s="73"/>
      <c r="H57" s="73"/>
      <c r="I57" s="73"/>
      <c r="J57" s="11"/>
      <c r="K57" s="11"/>
      <c r="L57" s="11"/>
      <c r="M57" s="11"/>
      <c r="N57" s="16"/>
      <c r="O57" s="16"/>
      <c r="P57" s="16"/>
      <c r="Q57" s="16"/>
      <c r="R57" s="16"/>
      <c r="S57" s="151"/>
      <c r="T57" s="18"/>
      <c r="U57" s="18"/>
      <c r="V57" s="18"/>
      <c r="W57" s="18"/>
      <c r="X57" s="18"/>
      <c r="Y57" s="18"/>
      <c r="Z57" s="18"/>
      <c r="AA57" s="18"/>
      <c r="AB57" s="18"/>
      <c r="AD57" s="87"/>
      <c r="AE57" s="88"/>
    </row>
    <row r="58" spans="1:31" ht="74.25" customHeight="1" x14ac:dyDescent="0.25">
      <c r="A58" s="31">
        <f t="shared" si="0"/>
        <v>43</v>
      </c>
      <c r="B58" s="79" t="s">
        <v>169</v>
      </c>
      <c r="C58" s="80">
        <v>1</v>
      </c>
      <c r="D58" s="81" t="s">
        <v>92</v>
      </c>
      <c r="E58" s="107">
        <v>0.95</v>
      </c>
      <c r="F58" s="82" t="s">
        <v>170</v>
      </c>
      <c r="G58" s="73"/>
      <c r="H58" s="11"/>
      <c r="I58" s="11"/>
      <c r="J58" s="11"/>
      <c r="K58" s="73"/>
      <c r="L58" s="73"/>
      <c r="M58" s="73"/>
      <c r="N58" s="73"/>
      <c r="O58" s="73"/>
      <c r="P58" s="73"/>
      <c r="Q58" s="73"/>
      <c r="R58" s="73"/>
      <c r="S58" s="151"/>
      <c r="T58" s="18"/>
      <c r="U58" s="18"/>
      <c r="V58" s="18"/>
      <c r="W58" s="18"/>
      <c r="X58" s="18"/>
      <c r="Y58" s="18"/>
      <c r="Z58" s="18"/>
      <c r="AA58" s="18"/>
      <c r="AB58" s="18"/>
      <c r="AD58" s="87"/>
      <c r="AE58" s="88"/>
    </row>
    <row r="59" spans="1:31" ht="74.25" customHeight="1" x14ac:dyDescent="0.25">
      <c r="A59" s="31">
        <f t="shared" si="0"/>
        <v>44</v>
      </c>
      <c r="B59" s="83" t="s">
        <v>171</v>
      </c>
      <c r="C59" s="33">
        <v>1</v>
      </c>
      <c r="D59" s="81" t="s">
        <v>92</v>
      </c>
      <c r="E59" s="107">
        <v>1</v>
      </c>
      <c r="F59" s="82" t="s">
        <v>31</v>
      </c>
      <c r="G59" s="84"/>
      <c r="H59" s="84"/>
      <c r="I59" s="84"/>
      <c r="J59" s="11"/>
      <c r="K59" s="11"/>
      <c r="L59" s="11"/>
      <c r="M59" s="11"/>
      <c r="N59" s="11"/>
      <c r="O59" s="73"/>
      <c r="P59" s="73"/>
      <c r="Q59" s="73"/>
      <c r="R59" s="16"/>
      <c r="S59" s="151"/>
      <c r="T59" s="18"/>
      <c r="U59" s="18"/>
      <c r="V59" s="18"/>
      <c r="W59" s="18"/>
      <c r="X59" s="18"/>
      <c r="Y59" s="18"/>
      <c r="Z59" s="18"/>
      <c r="AA59" s="18"/>
      <c r="AB59" s="18"/>
      <c r="AD59" s="87"/>
      <c r="AE59" s="88"/>
    </row>
    <row r="60" spans="1:31" ht="74.25" customHeight="1" x14ac:dyDescent="0.25">
      <c r="A60" s="31">
        <f t="shared" si="0"/>
        <v>45</v>
      </c>
      <c r="B60" s="79" t="s">
        <v>172</v>
      </c>
      <c r="C60" s="33">
        <v>1</v>
      </c>
      <c r="D60" s="81" t="s">
        <v>173</v>
      </c>
      <c r="E60" s="107">
        <v>0.5</v>
      </c>
      <c r="F60" s="82" t="s">
        <v>174</v>
      </c>
      <c r="G60" s="85"/>
      <c r="H60" s="85"/>
      <c r="I60" s="85"/>
      <c r="J60" s="85"/>
      <c r="K60" s="85"/>
      <c r="L60" s="11"/>
      <c r="M60" s="11"/>
      <c r="N60" s="11"/>
      <c r="O60" s="11"/>
      <c r="P60" s="85"/>
      <c r="Q60" s="85"/>
      <c r="R60" s="16"/>
      <c r="S60" s="151"/>
      <c r="T60" s="18"/>
      <c r="U60" s="18"/>
      <c r="V60" s="18"/>
      <c r="W60" s="18"/>
      <c r="X60" s="18"/>
      <c r="Y60" s="18"/>
      <c r="Z60" s="18"/>
      <c r="AA60" s="18"/>
      <c r="AB60" s="18"/>
      <c r="AD60" s="87"/>
      <c r="AE60" s="88"/>
    </row>
    <row r="61" spans="1:31" ht="74.25" customHeight="1" x14ac:dyDescent="0.25">
      <c r="A61" s="31">
        <f t="shared" si="0"/>
        <v>46</v>
      </c>
      <c r="B61" s="86" t="s">
        <v>175</v>
      </c>
      <c r="C61" s="33">
        <v>1</v>
      </c>
      <c r="D61" s="81" t="s">
        <v>176</v>
      </c>
      <c r="E61" s="107">
        <v>1</v>
      </c>
      <c r="F61" s="82" t="s">
        <v>174</v>
      </c>
      <c r="G61" s="73"/>
      <c r="H61" s="73"/>
      <c r="I61" s="73"/>
      <c r="J61" s="73"/>
      <c r="K61" s="73"/>
      <c r="L61" s="73"/>
      <c r="M61" s="73"/>
      <c r="N61" s="73"/>
      <c r="O61" s="11"/>
      <c r="P61" s="11"/>
      <c r="Q61" s="11"/>
      <c r="R61" s="16"/>
      <c r="S61" s="151"/>
      <c r="T61" s="18"/>
      <c r="U61" s="18"/>
      <c r="V61" s="18"/>
      <c r="W61" s="18"/>
      <c r="X61" s="18"/>
      <c r="Y61" s="18"/>
      <c r="Z61" s="18"/>
      <c r="AA61" s="18"/>
      <c r="AB61" s="18"/>
      <c r="AD61" s="87"/>
      <c r="AE61" s="88"/>
    </row>
    <row r="62" spans="1:31" ht="74.25" customHeight="1" x14ac:dyDescent="0.25">
      <c r="A62" s="31">
        <f t="shared" si="0"/>
        <v>47</v>
      </c>
      <c r="B62" s="79" t="s">
        <v>177</v>
      </c>
      <c r="C62" s="80">
        <v>1</v>
      </c>
      <c r="D62" s="81" t="s">
        <v>178</v>
      </c>
      <c r="E62" s="107">
        <v>1</v>
      </c>
      <c r="F62" s="82" t="s">
        <v>179</v>
      </c>
      <c r="G62" s="73"/>
      <c r="H62" s="11"/>
      <c r="I62" s="11"/>
      <c r="J62" s="11"/>
      <c r="K62" s="11"/>
      <c r="L62" s="11"/>
      <c r="M62" s="11"/>
      <c r="N62" s="11"/>
      <c r="O62" s="11"/>
      <c r="P62" s="11"/>
      <c r="Q62" s="11"/>
      <c r="R62" s="16"/>
      <c r="S62" s="151"/>
      <c r="T62" s="18"/>
      <c r="U62" s="18"/>
      <c r="V62" s="18"/>
      <c r="W62" s="18"/>
      <c r="X62" s="18"/>
      <c r="Y62" s="18"/>
      <c r="Z62" s="18"/>
      <c r="AA62" s="18"/>
      <c r="AB62" s="18"/>
      <c r="AD62" s="87"/>
      <c r="AE62" s="88"/>
    </row>
    <row r="63" spans="1:31" ht="74.25" customHeight="1" x14ac:dyDescent="0.25">
      <c r="A63" s="31">
        <f t="shared" si="0"/>
        <v>48</v>
      </c>
      <c r="B63" s="36" t="s">
        <v>180</v>
      </c>
      <c r="C63" s="33">
        <v>1</v>
      </c>
      <c r="D63" s="34" t="s">
        <v>181</v>
      </c>
      <c r="E63" s="107">
        <v>1</v>
      </c>
      <c r="F63" s="31" t="s">
        <v>78</v>
      </c>
      <c r="G63" s="73"/>
      <c r="H63" s="73"/>
      <c r="I63" s="11"/>
      <c r="J63" s="11"/>
      <c r="K63" s="11"/>
      <c r="L63" s="11"/>
      <c r="M63" s="11"/>
      <c r="N63" s="11"/>
      <c r="O63" s="73"/>
      <c r="P63" s="73"/>
      <c r="Q63" s="73"/>
      <c r="R63" s="73"/>
      <c r="S63" s="151"/>
      <c r="T63" s="18"/>
      <c r="U63" s="18"/>
      <c r="V63" s="18"/>
      <c r="W63" s="18"/>
      <c r="X63" s="18"/>
      <c r="Y63" s="18"/>
      <c r="Z63" s="18"/>
      <c r="AA63" s="18"/>
      <c r="AB63" s="18"/>
      <c r="AD63" s="87"/>
      <c r="AE63" s="88"/>
    </row>
    <row r="64" spans="1:31" ht="74.25" customHeight="1" x14ac:dyDescent="0.25">
      <c r="A64" s="31">
        <f t="shared" si="0"/>
        <v>49</v>
      </c>
      <c r="B64" s="36" t="s">
        <v>182</v>
      </c>
      <c r="C64" s="33">
        <v>0.5</v>
      </c>
      <c r="D64" s="34" t="s">
        <v>112</v>
      </c>
      <c r="E64" s="107">
        <v>0.2</v>
      </c>
      <c r="F64" s="31" t="s">
        <v>31</v>
      </c>
      <c r="G64" s="73"/>
      <c r="H64" s="73"/>
      <c r="I64" s="11"/>
      <c r="J64" s="11"/>
      <c r="K64" s="11"/>
      <c r="L64" s="11"/>
      <c r="M64" s="11"/>
      <c r="N64" s="11"/>
      <c r="O64" s="11"/>
      <c r="P64" s="11"/>
      <c r="Q64" s="11"/>
      <c r="R64" s="11"/>
      <c r="S64" s="151"/>
      <c r="T64" s="18"/>
      <c r="U64" s="18"/>
      <c r="V64" s="18"/>
      <c r="W64" s="18"/>
      <c r="X64" s="18"/>
      <c r="Y64" s="18"/>
      <c r="Z64" s="18"/>
      <c r="AA64" s="18"/>
      <c r="AB64" s="18"/>
      <c r="AD64" s="87"/>
      <c r="AE64" s="88"/>
    </row>
    <row r="65" spans="1:31" ht="74.25" customHeight="1" x14ac:dyDescent="0.25">
      <c r="A65" s="31">
        <f t="shared" si="0"/>
        <v>50</v>
      </c>
      <c r="B65" s="97" t="s">
        <v>132</v>
      </c>
      <c r="C65" s="42">
        <v>1</v>
      </c>
      <c r="D65" s="59" t="s">
        <v>133</v>
      </c>
      <c r="E65" s="107">
        <v>0.7</v>
      </c>
      <c r="F65" s="37" t="s">
        <v>40</v>
      </c>
      <c r="G65" s="50"/>
      <c r="H65" s="50"/>
      <c r="I65" s="11"/>
      <c r="J65" s="11"/>
      <c r="K65" s="11"/>
      <c r="L65" s="11"/>
      <c r="M65" s="65"/>
      <c r="N65" s="65"/>
      <c r="O65" s="65"/>
      <c r="P65" s="65"/>
      <c r="Q65" s="65"/>
      <c r="R65" s="65"/>
      <c r="S65" s="151"/>
      <c r="T65" s="18"/>
      <c r="U65" s="18"/>
      <c r="V65" s="18"/>
      <c r="W65" s="18"/>
      <c r="X65" s="18"/>
      <c r="Y65" s="18"/>
      <c r="Z65" s="18"/>
      <c r="AA65" s="18"/>
      <c r="AB65" s="18"/>
      <c r="AD65" s="87"/>
      <c r="AE65" s="88"/>
    </row>
    <row r="66" spans="1:31" ht="74.25" customHeight="1" x14ac:dyDescent="0.25">
      <c r="A66" s="31">
        <f>+A65+1</f>
        <v>51</v>
      </c>
      <c r="B66" s="36" t="s">
        <v>131</v>
      </c>
      <c r="C66" s="42">
        <v>1</v>
      </c>
      <c r="D66" s="34" t="s">
        <v>130</v>
      </c>
      <c r="E66" s="107">
        <v>0.7</v>
      </c>
      <c r="F66" s="37" t="s">
        <v>40</v>
      </c>
      <c r="G66" s="11"/>
      <c r="H66" s="11"/>
      <c r="I66" s="11"/>
      <c r="J66" s="11"/>
      <c r="K66" s="11"/>
      <c r="L66" s="11"/>
      <c r="M66" s="11"/>
      <c r="N66" s="11"/>
      <c r="O66" s="11"/>
      <c r="P66" s="11"/>
      <c r="Q66" s="11"/>
      <c r="R66" s="11"/>
      <c r="S66" s="151"/>
      <c r="T66" s="18"/>
      <c r="U66" s="18"/>
      <c r="V66" s="18"/>
      <c r="W66" s="18"/>
      <c r="X66" s="18"/>
      <c r="Y66" s="18"/>
      <c r="Z66" s="18"/>
      <c r="AA66" s="18"/>
      <c r="AB66" s="18"/>
      <c r="AD66" s="87"/>
      <c r="AE66" s="88"/>
    </row>
    <row r="67" spans="1:31" ht="74.25" customHeight="1" x14ac:dyDescent="0.25">
      <c r="A67" s="31">
        <v>52</v>
      </c>
      <c r="B67" s="36" t="s">
        <v>190</v>
      </c>
      <c r="C67" s="42">
        <v>1</v>
      </c>
      <c r="D67" s="34" t="s">
        <v>191</v>
      </c>
      <c r="E67" s="107">
        <v>1</v>
      </c>
      <c r="F67" s="94" t="s">
        <v>192</v>
      </c>
      <c r="G67" s="73"/>
      <c r="H67" s="11"/>
      <c r="I67" s="11"/>
      <c r="J67" s="11"/>
      <c r="K67" s="11"/>
      <c r="L67" s="11"/>
      <c r="M67" s="11"/>
      <c r="N67" s="11"/>
      <c r="O67" s="11"/>
      <c r="P67" s="11"/>
      <c r="Q67" s="11"/>
      <c r="R67" s="73"/>
      <c r="S67" s="151"/>
      <c r="T67" s="18"/>
      <c r="U67" s="18"/>
      <c r="V67" s="18"/>
      <c r="W67" s="18"/>
      <c r="X67" s="18"/>
      <c r="Y67" s="18"/>
      <c r="Z67" s="18"/>
      <c r="AA67" s="18"/>
      <c r="AB67" s="18"/>
      <c r="AD67" s="87"/>
      <c r="AE67" s="88"/>
    </row>
    <row r="68" spans="1:31" ht="70.5" customHeight="1" x14ac:dyDescent="0.25">
      <c r="A68" s="31">
        <v>53</v>
      </c>
      <c r="B68" s="36" t="s">
        <v>193</v>
      </c>
      <c r="C68" s="42">
        <v>1</v>
      </c>
      <c r="D68" s="34" t="s">
        <v>188</v>
      </c>
      <c r="E68" s="107">
        <v>1</v>
      </c>
      <c r="F68" s="37" t="s">
        <v>189</v>
      </c>
      <c r="G68" s="73"/>
      <c r="H68" s="11"/>
      <c r="I68" s="11"/>
      <c r="J68" s="11"/>
      <c r="K68" s="11"/>
      <c r="L68" s="73"/>
      <c r="M68" s="73"/>
      <c r="N68" s="73"/>
      <c r="O68" s="73"/>
      <c r="P68" s="73"/>
      <c r="Q68" s="73"/>
      <c r="R68" s="73"/>
      <c r="S68" s="151"/>
      <c r="T68" s="18"/>
      <c r="U68" s="18"/>
      <c r="V68" s="18"/>
      <c r="W68" s="18"/>
      <c r="X68" s="18"/>
      <c r="Y68" s="18"/>
      <c r="Z68" s="18"/>
      <c r="AA68" s="18"/>
      <c r="AB68" s="18"/>
      <c r="AD68" s="87"/>
      <c r="AE68" s="88"/>
    </row>
    <row r="69" spans="1:31" ht="70.5" customHeight="1" x14ac:dyDescent="0.25">
      <c r="A69" s="101"/>
      <c r="B69" s="102"/>
      <c r="C69" s="103"/>
      <c r="D69" s="104"/>
      <c r="F69" s="105"/>
      <c r="S69" s="106"/>
      <c r="T69" s="18"/>
      <c r="U69" s="18"/>
      <c r="V69" s="18"/>
      <c r="W69" s="18"/>
      <c r="X69" s="18"/>
      <c r="Y69" s="18"/>
      <c r="Z69" s="18"/>
      <c r="AA69" s="18"/>
      <c r="AB69" s="18"/>
      <c r="AD69" s="87"/>
      <c r="AE69" s="88"/>
    </row>
    <row r="70" spans="1:31" s="29" customFormat="1" ht="57.75" customHeight="1" x14ac:dyDescent="0.25">
      <c r="A70" s="140" t="s">
        <v>53</v>
      </c>
      <c r="B70" s="140"/>
      <c r="C70" s="140"/>
      <c r="D70" s="141" t="s">
        <v>54</v>
      </c>
      <c r="E70" s="141"/>
      <c r="F70" s="141"/>
      <c r="G70" s="141"/>
      <c r="H70" s="141"/>
      <c r="I70" s="141"/>
      <c r="J70" s="141"/>
      <c r="K70" s="141"/>
      <c r="L70" s="141"/>
      <c r="M70" s="141"/>
      <c r="N70" s="141"/>
      <c r="O70" s="141"/>
      <c r="P70" s="141"/>
      <c r="Q70" s="141"/>
      <c r="R70" s="141"/>
      <c r="S70" s="141"/>
    </row>
    <row r="71" spans="1:31" s="29" customFormat="1" ht="45.75" customHeight="1" x14ac:dyDescent="0.25">
      <c r="A71" s="142" t="s">
        <v>3</v>
      </c>
      <c r="B71" s="132" t="s">
        <v>4</v>
      </c>
      <c r="C71" s="132" t="s">
        <v>5</v>
      </c>
      <c r="D71" s="132" t="s">
        <v>6</v>
      </c>
      <c r="E71" s="133" t="s">
        <v>7</v>
      </c>
      <c r="F71" s="133" t="s">
        <v>8</v>
      </c>
      <c r="G71" s="132" t="s">
        <v>9</v>
      </c>
      <c r="H71" s="132"/>
      <c r="I71" s="132"/>
      <c r="J71" s="132"/>
      <c r="K71" s="132"/>
      <c r="L71" s="132"/>
      <c r="M71" s="132"/>
      <c r="N71" s="132"/>
      <c r="O71" s="132"/>
      <c r="P71" s="132"/>
      <c r="Q71" s="132"/>
      <c r="R71" s="132"/>
      <c r="S71" s="133" t="s">
        <v>10</v>
      </c>
    </row>
    <row r="72" spans="1:31" s="29" customFormat="1" ht="32.25" customHeight="1" x14ac:dyDescent="0.25">
      <c r="A72" s="142"/>
      <c r="B72" s="132"/>
      <c r="C72" s="132"/>
      <c r="D72" s="132"/>
      <c r="E72" s="133"/>
      <c r="F72" s="133"/>
      <c r="G72" s="134" t="s">
        <v>11</v>
      </c>
      <c r="H72" s="134"/>
      <c r="I72" s="134"/>
      <c r="J72" s="134" t="s">
        <v>12</v>
      </c>
      <c r="K72" s="134"/>
      <c r="L72" s="134"/>
      <c r="M72" s="134" t="s">
        <v>13</v>
      </c>
      <c r="N72" s="134"/>
      <c r="O72" s="134"/>
      <c r="P72" s="134" t="s">
        <v>14</v>
      </c>
      <c r="Q72" s="134"/>
      <c r="R72" s="134"/>
      <c r="S72" s="133"/>
    </row>
    <row r="73" spans="1:31" s="29" customFormat="1" ht="41.25" customHeight="1" x14ac:dyDescent="0.25">
      <c r="A73" s="142"/>
      <c r="B73" s="132"/>
      <c r="C73" s="132"/>
      <c r="D73" s="132"/>
      <c r="E73" s="133"/>
      <c r="F73" s="133"/>
      <c r="G73" s="4">
        <v>1</v>
      </c>
      <c r="H73" s="4">
        <v>2</v>
      </c>
      <c r="I73" s="4">
        <v>3</v>
      </c>
      <c r="J73" s="4">
        <v>4</v>
      </c>
      <c r="K73" s="4">
        <v>5</v>
      </c>
      <c r="L73" s="4">
        <v>6</v>
      </c>
      <c r="M73" s="4">
        <v>7</v>
      </c>
      <c r="N73" s="4">
        <v>8</v>
      </c>
      <c r="O73" s="4">
        <v>9</v>
      </c>
      <c r="P73" s="4">
        <v>10</v>
      </c>
      <c r="Q73" s="4">
        <v>11</v>
      </c>
      <c r="R73" s="4">
        <v>12</v>
      </c>
      <c r="S73" s="133"/>
    </row>
    <row r="74" spans="1:31" s="29" customFormat="1" ht="54" customHeight="1" x14ac:dyDescent="0.25">
      <c r="A74" s="31">
        <f>+A73+1</f>
        <v>1</v>
      </c>
      <c r="B74" s="35" t="s">
        <v>55</v>
      </c>
      <c r="C74" s="33">
        <v>1</v>
      </c>
      <c r="D74" s="34" t="s">
        <v>56</v>
      </c>
      <c r="E74" s="107">
        <v>1</v>
      </c>
      <c r="F74" s="31" t="s">
        <v>65</v>
      </c>
      <c r="G74" s="39"/>
      <c r="H74" s="39"/>
      <c r="I74" s="39"/>
      <c r="J74" s="28"/>
      <c r="K74" s="28"/>
      <c r="L74" s="28"/>
      <c r="M74" s="39"/>
      <c r="N74" s="39"/>
      <c r="O74" s="39"/>
      <c r="P74" s="39"/>
      <c r="Q74" s="39"/>
      <c r="R74" s="39"/>
      <c r="S74" s="148">
        <f>+AH10</f>
        <v>6111044.4700000007</v>
      </c>
    </row>
    <row r="75" spans="1:31" s="29" customFormat="1" ht="25.5" x14ac:dyDescent="0.25">
      <c r="A75" s="31">
        <v>2</v>
      </c>
      <c r="B75" s="41" t="s">
        <v>81</v>
      </c>
      <c r="C75" s="42">
        <v>1</v>
      </c>
      <c r="D75" s="43" t="s">
        <v>82</v>
      </c>
      <c r="E75" s="44">
        <v>1</v>
      </c>
      <c r="F75" s="45" t="s">
        <v>83</v>
      </c>
      <c r="G75" s="46"/>
      <c r="H75" s="28"/>
      <c r="I75" s="28"/>
      <c r="J75" s="46"/>
      <c r="K75" s="46"/>
      <c r="L75" s="28"/>
      <c r="M75" s="46"/>
      <c r="N75" s="46"/>
      <c r="O75" s="46"/>
      <c r="P75" s="46"/>
      <c r="Q75" s="46"/>
      <c r="R75" s="46"/>
      <c r="S75" s="149"/>
    </row>
    <row r="76" spans="1:31" s="29" customFormat="1" ht="65.25" customHeight="1" x14ac:dyDescent="0.25">
      <c r="A76" s="31">
        <f>+A75+1</f>
        <v>3</v>
      </c>
      <c r="B76" s="47" t="s">
        <v>84</v>
      </c>
      <c r="C76" s="48">
        <v>1</v>
      </c>
      <c r="D76" s="43" t="s">
        <v>82</v>
      </c>
      <c r="E76" s="44">
        <v>1</v>
      </c>
      <c r="F76" s="45" t="s">
        <v>85</v>
      </c>
      <c r="G76" s="46"/>
      <c r="H76" s="46"/>
      <c r="I76" s="46"/>
      <c r="J76" s="46"/>
      <c r="K76" s="46"/>
      <c r="L76" s="39"/>
      <c r="M76" s="46"/>
      <c r="N76" s="46"/>
      <c r="O76" s="46"/>
      <c r="P76" s="46"/>
      <c r="Q76" s="46"/>
      <c r="R76" s="28"/>
      <c r="S76" s="149"/>
    </row>
    <row r="77" spans="1:31" s="29" customFormat="1" ht="53.25" customHeight="1" x14ac:dyDescent="0.25">
      <c r="A77" s="31">
        <v>4</v>
      </c>
      <c r="B77" s="47" t="s">
        <v>86</v>
      </c>
      <c r="C77" s="48">
        <v>1</v>
      </c>
      <c r="D77" s="43" t="s">
        <v>82</v>
      </c>
      <c r="E77" s="110">
        <v>1</v>
      </c>
      <c r="F77" s="45" t="s">
        <v>87</v>
      </c>
      <c r="G77" s="46"/>
      <c r="H77" s="28"/>
      <c r="I77" s="46"/>
      <c r="J77" s="46"/>
      <c r="K77" s="46"/>
      <c r="L77" s="28"/>
      <c r="M77" s="46"/>
      <c r="N77" s="46"/>
      <c r="O77" s="46"/>
      <c r="P77" s="46"/>
      <c r="Q77" s="46"/>
      <c r="R77" s="46"/>
      <c r="S77" s="149"/>
    </row>
    <row r="78" spans="1:31" s="29" customFormat="1" ht="67.5" customHeight="1" x14ac:dyDescent="0.25">
      <c r="A78" s="31">
        <v>5</v>
      </c>
      <c r="B78" s="49" t="s">
        <v>88</v>
      </c>
      <c r="C78" s="48">
        <v>1</v>
      </c>
      <c r="D78" s="43" t="s">
        <v>82</v>
      </c>
      <c r="E78" s="15">
        <v>1</v>
      </c>
      <c r="F78" s="43" t="s">
        <v>89</v>
      </c>
      <c r="G78" s="46"/>
      <c r="H78" s="46"/>
      <c r="I78" s="46"/>
      <c r="J78" s="46"/>
      <c r="K78" s="46"/>
      <c r="L78" s="28"/>
      <c r="M78" s="46"/>
      <c r="N78" s="46"/>
      <c r="O78" s="46"/>
      <c r="P78" s="46"/>
      <c r="Q78" s="46"/>
      <c r="R78" s="46"/>
      <c r="S78" s="149"/>
    </row>
    <row r="79" spans="1:31" ht="79.5" customHeight="1" x14ac:dyDescent="0.25">
      <c r="A79" s="31">
        <v>6</v>
      </c>
      <c r="B79" s="66" t="s">
        <v>127</v>
      </c>
      <c r="C79" s="48">
        <v>1</v>
      </c>
      <c r="D79" s="43" t="s">
        <v>82</v>
      </c>
      <c r="E79" s="10">
        <v>0.4</v>
      </c>
      <c r="F79" s="63" t="s">
        <v>126</v>
      </c>
      <c r="G79" s="40"/>
      <c r="H79" s="40"/>
      <c r="I79" s="40"/>
      <c r="J79" s="28"/>
      <c r="K79" s="28"/>
      <c r="L79" s="40"/>
      <c r="M79" s="40"/>
      <c r="N79" s="40"/>
      <c r="O79" s="40"/>
      <c r="P79" s="40"/>
      <c r="Q79" s="40"/>
      <c r="R79" s="40"/>
      <c r="S79" s="149"/>
    </row>
    <row r="80" spans="1:31" s="23" customFormat="1" ht="79.5" customHeight="1" x14ac:dyDescent="0.25">
      <c r="A80" s="31">
        <v>7</v>
      </c>
      <c r="B80" s="64" t="s">
        <v>128</v>
      </c>
      <c r="C80" s="48">
        <v>1</v>
      </c>
      <c r="D80" s="43" t="s">
        <v>82</v>
      </c>
      <c r="E80" s="10">
        <v>0.4</v>
      </c>
      <c r="F80" s="63" t="s">
        <v>90</v>
      </c>
      <c r="G80" s="40"/>
      <c r="H80" s="40"/>
      <c r="I80" s="40"/>
      <c r="J80" s="28"/>
      <c r="K80" s="28"/>
      <c r="L80" s="40"/>
      <c r="M80" s="40"/>
      <c r="N80" s="40"/>
      <c r="O80" s="40"/>
      <c r="P80" s="40"/>
      <c r="Q80" s="40"/>
      <c r="R80" s="40"/>
      <c r="S80" s="149"/>
    </row>
    <row r="81" spans="1:19" s="23" customFormat="1" ht="60" x14ac:dyDescent="0.25">
      <c r="A81" s="31">
        <v>8</v>
      </c>
      <c r="B81" s="64" t="s">
        <v>129</v>
      </c>
      <c r="C81" s="48">
        <v>1</v>
      </c>
      <c r="D81" s="43" t="s">
        <v>82</v>
      </c>
      <c r="E81" s="10">
        <v>0.4</v>
      </c>
      <c r="F81" s="63" t="s">
        <v>90</v>
      </c>
      <c r="G81" s="40"/>
      <c r="H81" s="40"/>
      <c r="I81" s="40"/>
      <c r="J81" s="28"/>
      <c r="K81" s="28"/>
      <c r="L81" s="40"/>
      <c r="M81" s="40"/>
      <c r="N81" s="40"/>
      <c r="O81" s="40"/>
      <c r="P81" s="40"/>
      <c r="Q81" s="40"/>
      <c r="R81" s="40"/>
      <c r="S81" s="149"/>
    </row>
    <row r="82" spans="1:19" ht="19.5" customHeight="1" x14ac:dyDescent="0.25">
      <c r="A82" s="31">
        <v>9</v>
      </c>
      <c r="B82" s="74" t="s">
        <v>154</v>
      </c>
      <c r="C82" s="48">
        <v>1</v>
      </c>
      <c r="D82" s="43" t="s">
        <v>82</v>
      </c>
      <c r="E82" s="107">
        <v>1</v>
      </c>
      <c r="F82" s="63" t="s">
        <v>155</v>
      </c>
      <c r="G82" s="73"/>
      <c r="H82" s="73"/>
      <c r="I82" s="73"/>
      <c r="J82" s="73"/>
      <c r="K82" s="11"/>
      <c r="L82" s="11"/>
      <c r="M82" s="11"/>
      <c r="N82" s="11"/>
      <c r="O82" s="11"/>
      <c r="P82" s="11"/>
      <c r="Q82" s="11"/>
      <c r="R82" s="11"/>
      <c r="S82" s="149"/>
    </row>
    <row r="83" spans="1:19" ht="25.5" x14ac:dyDescent="0.25">
      <c r="A83" s="31">
        <v>10</v>
      </c>
      <c r="B83" s="7" t="s">
        <v>156</v>
      </c>
      <c r="C83" s="48">
        <v>1</v>
      </c>
      <c r="D83" s="9" t="s">
        <v>157</v>
      </c>
      <c r="E83" s="10">
        <v>1</v>
      </c>
      <c r="F83" s="75" t="s">
        <v>31</v>
      </c>
      <c r="G83" s="11"/>
      <c r="H83" s="11"/>
      <c r="I83" s="11"/>
      <c r="J83" s="11"/>
      <c r="K83" s="11"/>
      <c r="L83" s="11"/>
      <c r="M83" s="11"/>
      <c r="N83" s="11"/>
      <c r="O83" s="11"/>
      <c r="P83" s="11"/>
      <c r="Q83" s="11"/>
      <c r="R83" s="11"/>
      <c r="S83" s="149"/>
    </row>
    <row r="84" spans="1:19" ht="30" x14ac:dyDescent="0.25">
      <c r="A84" s="31">
        <v>11</v>
      </c>
      <c r="B84" s="66" t="s">
        <v>135</v>
      </c>
      <c r="C84" s="48">
        <v>1</v>
      </c>
      <c r="D84" s="43" t="s">
        <v>82</v>
      </c>
      <c r="E84" s="107">
        <v>0.5</v>
      </c>
      <c r="F84" s="63" t="s">
        <v>40</v>
      </c>
      <c r="G84" s="40"/>
      <c r="H84" s="40"/>
      <c r="I84" s="40"/>
      <c r="J84" s="40"/>
      <c r="K84" s="28"/>
      <c r="L84" s="28"/>
      <c r="M84" s="28"/>
      <c r="N84" s="40"/>
      <c r="O84" s="40"/>
      <c r="P84" s="40"/>
      <c r="Q84" s="40"/>
      <c r="R84" s="40"/>
      <c r="S84" s="149"/>
    </row>
    <row r="85" spans="1:19" s="23" customFormat="1" ht="30.75" customHeight="1" x14ac:dyDescent="0.25">
      <c r="A85" s="31">
        <v>12</v>
      </c>
      <c r="B85" s="114" t="s">
        <v>195</v>
      </c>
      <c r="C85" s="95">
        <v>1</v>
      </c>
      <c r="D85" s="43" t="s">
        <v>82</v>
      </c>
      <c r="E85" s="115">
        <v>0.5</v>
      </c>
      <c r="F85" s="45" t="s">
        <v>194</v>
      </c>
      <c r="G85" s="73"/>
      <c r="H85" s="73"/>
      <c r="I85" s="73"/>
      <c r="J85" s="73"/>
      <c r="K85" s="28"/>
      <c r="L85" s="73"/>
      <c r="M85" s="73"/>
      <c r="N85" s="73"/>
      <c r="O85" s="73"/>
      <c r="P85" s="73"/>
      <c r="Q85" s="28"/>
      <c r="R85" s="73"/>
      <c r="S85" s="149"/>
    </row>
    <row r="86" spans="1:19" s="23" customFormat="1" ht="45" x14ac:dyDescent="0.25">
      <c r="A86" s="31">
        <v>13</v>
      </c>
      <c r="B86" s="93" t="s">
        <v>197</v>
      </c>
      <c r="C86" s="95">
        <v>1</v>
      </c>
      <c r="D86" s="43" t="s">
        <v>196</v>
      </c>
      <c r="E86" s="107">
        <v>1</v>
      </c>
      <c r="F86" s="45" t="s">
        <v>194</v>
      </c>
      <c r="G86" s="73"/>
      <c r="H86" s="73"/>
      <c r="I86" s="28"/>
      <c r="J86" s="73"/>
      <c r="K86" s="73"/>
      <c r="L86" s="28"/>
      <c r="M86" s="73"/>
      <c r="N86" s="73"/>
      <c r="O86" s="28"/>
      <c r="P86" s="73"/>
      <c r="Q86" s="73"/>
      <c r="R86" s="28"/>
      <c r="S86" s="150"/>
    </row>
    <row r="87" spans="1:19" s="23" customFormat="1" ht="31.5" customHeight="1" x14ac:dyDescent="0.25">
      <c r="A87" s="26"/>
      <c r="B87"/>
      <c r="C87"/>
      <c r="D87"/>
      <c r="E87"/>
      <c r="F87"/>
      <c r="G87"/>
      <c r="H87"/>
      <c r="I87"/>
      <c r="J87"/>
      <c r="K87"/>
      <c r="L87"/>
      <c r="M87"/>
      <c r="N87"/>
      <c r="O87"/>
      <c r="P87"/>
      <c r="Q87"/>
      <c r="R87"/>
    </row>
    <row r="88" spans="1:19" s="23" customFormat="1" ht="31.5" customHeight="1" x14ac:dyDescent="0.25">
      <c r="A88" s="19" t="s">
        <v>28</v>
      </c>
      <c r="B88" s="20" t="s">
        <v>29</v>
      </c>
      <c r="C88"/>
      <c r="D88"/>
      <c r="E88"/>
      <c r="F88"/>
      <c r="G88"/>
      <c r="H88"/>
      <c r="I88"/>
      <c r="J88"/>
      <c r="K88"/>
      <c r="L88"/>
      <c r="M88"/>
      <c r="N88"/>
      <c r="O88"/>
      <c r="P88"/>
      <c r="Q88"/>
      <c r="R88"/>
    </row>
    <row r="89" spans="1:19" s="23" customFormat="1" ht="29.25" customHeight="1" x14ac:dyDescent="0.25">
      <c r="A89" s="19" t="s">
        <v>27</v>
      </c>
      <c r="B89" s="20" t="s">
        <v>30</v>
      </c>
      <c r="C89"/>
      <c r="D89"/>
      <c r="E89"/>
      <c r="F89"/>
      <c r="G89"/>
      <c r="H89"/>
      <c r="I89"/>
      <c r="J89"/>
      <c r="K89"/>
      <c r="L89"/>
      <c r="M89"/>
      <c r="N89"/>
      <c r="O89"/>
      <c r="P89"/>
      <c r="Q89"/>
      <c r="R89"/>
    </row>
    <row r="90" spans="1:19" s="23" customFormat="1" ht="26.25" customHeight="1" x14ac:dyDescent="0.3">
      <c r="A90" s="19" t="s">
        <v>31</v>
      </c>
      <c r="B90" s="20" t="s">
        <v>32</v>
      </c>
      <c r="C90"/>
      <c r="D90" s="146"/>
      <c r="E90" s="146"/>
      <c r="F90" s="146"/>
      <c r="G90" s="99"/>
      <c r="H90" s="99"/>
      <c r="I90" s="99"/>
      <c r="J90" s="146"/>
      <c r="K90" s="146"/>
      <c r="L90" s="146"/>
      <c r="M90" s="146"/>
      <c r="N90" s="146"/>
      <c r="O90" s="146"/>
      <c r="P90" s="146"/>
      <c r="Q90" s="146"/>
      <c r="R90" s="146"/>
      <c r="S90" s="146"/>
    </row>
    <row r="91" spans="1:19" s="23" customFormat="1" ht="23.25" customHeight="1" x14ac:dyDescent="0.3">
      <c r="A91" s="19" t="s">
        <v>33</v>
      </c>
      <c r="B91" s="20" t="s">
        <v>34</v>
      </c>
      <c r="C91" s="27"/>
      <c r="D91" s="145"/>
      <c r="E91" s="145"/>
      <c r="F91" s="145"/>
      <c r="G91" s="100"/>
      <c r="H91" s="100"/>
      <c r="I91" s="100"/>
      <c r="J91" s="147"/>
      <c r="K91" s="147"/>
      <c r="L91" s="147"/>
      <c r="M91" s="147"/>
      <c r="N91" s="147"/>
      <c r="O91" s="147"/>
      <c r="P91" s="147"/>
      <c r="Q91" s="147"/>
      <c r="R91" s="147"/>
      <c r="S91" s="147"/>
    </row>
    <row r="92" spans="1:19" s="23" customFormat="1" ht="33" customHeight="1" x14ac:dyDescent="0.25">
      <c r="A92" s="19" t="s">
        <v>36</v>
      </c>
      <c r="B92" s="20" t="s">
        <v>37</v>
      </c>
      <c r="C92"/>
      <c r="D92"/>
      <c r="E92"/>
      <c r="F92"/>
      <c r="G92"/>
      <c r="H92"/>
      <c r="I92"/>
      <c r="J92"/>
      <c r="K92"/>
      <c r="L92" s="27"/>
      <c r="M92" s="27"/>
      <c r="N92" s="27"/>
      <c r="O92" s="27"/>
      <c r="P92" s="27"/>
      <c r="Q92" s="27"/>
      <c r="R92" s="27"/>
    </row>
    <row r="93" spans="1:19" s="23" customFormat="1" ht="30.75" customHeight="1" x14ac:dyDescent="0.25">
      <c r="A93" s="19" t="s">
        <v>38</v>
      </c>
      <c r="B93" s="21" t="s">
        <v>39</v>
      </c>
      <c r="C93"/>
      <c r="D93"/>
      <c r="E93"/>
      <c r="F93"/>
      <c r="G93"/>
      <c r="H93"/>
      <c r="I93"/>
      <c r="J93"/>
      <c r="K93"/>
      <c r="L93"/>
      <c r="M93"/>
      <c r="N93"/>
      <c r="O93"/>
      <c r="P93"/>
      <c r="Q93"/>
      <c r="R93"/>
    </row>
    <row r="94" spans="1:19" s="23" customFormat="1" ht="68.25" customHeight="1" x14ac:dyDescent="0.25">
      <c r="A94" s="19" t="s">
        <v>40</v>
      </c>
      <c r="B94" s="20" t="s">
        <v>41</v>
      </c>
      <c r="C94"/>
      <c r="D94"/>
      <c r="E94"/>
      <c r="F94"/>
      <c r="G94"/>
      <c r="H94"/>
      <c r="I94"/>
      <c r="J94"/>
      <c r="K94"/>
      <c r="L94"/>
      <c r="M94"/>
      <c r="N94"/>
      <c r="O94"/>
      <c r="P94"/>
      <c r="Q94"/>
      <c r="R94"/>
    </row>
    <row r="95" spans="1:19" s="23" customFormat="1" ht="41.25" customHeight="1" x14ac:dyDescent="0.25">
      <c r="A95" s="19" t="s">
        <v>42</v>
      </c>
      <c r="B95" s="20" t="s">
        <v>43</v>
      </c>
      <c r="C95"/>
      <c r="D95"/>
      <c r="E95"/>
      <c r="F95"/>
      <c r="G95"/>
      <c r="H95"/>
      <c r="I95"/>
      <c r="J95"/>
      <c r="K95"/>
      <c r="L95"/>
      <c r="M95"/>
      <c r="N95"/>
      <c r="O95"/>
      <c r="P95"/>
      <c r="Q95"/>
      <c r="R95"/>
    </row>
    <row r="96" spans="1:19" ht="57.75" customHeight="1" x14ac:dyDescent="0.25">
      <c r="A96" s="24"/>
      <c r="B96" s="27"/>
      <c r="C96" s="27"/>
      <c r="D96" s="27"/>
      <c r="E96" s="27"/>
      <c r="F96" s="27"/>
      <c r="G96" s="27"/>
      <c r="H96" s="27"/>
      <c r="I96" s="27"/>
      <c r="J96" s="27"/>
      <c r="K96" s="27"/>
    </row>
    <row r="97" spans="1:18" ht="54.75" customHeight="1" x14ac:dyDescent="0.25">
      <c r="A97" s="24"/>
      <c r="L97" s="27"/>
      <c r="M97" s="27"/>
      <c r="N97" s="27"/>
      <c r="O97" s="27"/>
      <c r="P97" s="27"/>
      <c r="Q97" s="27"/>
      <c r="R97" s="27"/>
    </row>
    <row r="98" spans="1:18" ht="60" customHeight="1" x14ac:dyDescent="0.25">
      <c r="A98" s="18"/>
    </row>
    <row r="99" spans="1:18" ht="42.75" customHeight="1" x14ac:dyDescent="0.25">
      <c r="A99" s="18"/>
      <c r="B99" s="25"/>
      <c r="C99" s="25"/>
      <c r="D99" s="25"/>
      <c r="E99" s="25"/>
      <c r="F99" s="25"/>
      <c r="G99" s="25"/>
      <c r="H99" s="25"/>
      <c r="I99" s="25"/>
      <c r="J99" s="25"/>
      <c r="K99" s="25"/>
    </row>
    <row r="100" spans="1:18" ht="52.5" customHeight="1" x14ac:dyDescent="0.25">
      <c r="A100" s="18"/>
      <c r="L100" s="25"/>
      <c r="M100" s="25"/>
      <c r="N100" s="25"/>
      <c r="O100" s="25"/>
      <c r="P100" s="25"/>
      <c r="Q100" s="25"/>
      <c r="R100" s="25"/>
    </row>
    <row r="101" spans="1:18" ht="31.5" customHeight="1" x14ac:dyDescent="0.25">
      <c r="A101" s="18"/>
    </row>
    <row r="102" spans="1:18" ht="34.5" customHeight="1" x14ac:dyDescent="0.25">
      <c r="A102" s="18"/>
    </row>
    <row r="103" spans="1:18" ht="30" customHeight="1" x14ac:dyDescent="0.25">
      <c r="A103" s="18"/>
    </row>
    <row r="104" spans="1:18" s="27" customFormat="1" ht="40.5" customHeight="1" x14ac:dyDescent="0.25">
      <c r="A104"/>
      <c r="B104"/>
      <c r="C104"/>
      <c r="D104"/>
      <c r="E104"/>
      <c r="F104"/>
      <c r="G104"/>
      <c r="H104"/>
      <c r="I104"/>
      <c r="J104"/>
      <c r="K104"/>
      <c r="L104"/>
      <c r="M104"/>
      <c r="N104"/>
      <c r="O104"/>
      <c r="P104"/>
      <c r="Q104"/>
      <c r="R104"/>
    </row>
    <row r="105" spans="1:18" ht="51" customHeight="1" x14ac:dyDescent="0.25"/>
    <row r="106" spans="1:18" ht="27.75" customHeight="1" x14ac:dyDescent="0.25"/>
    <row r="107" spans="1:18" ht="13.5" customHeight="1" x14ac:dyDescent="0.25"/>
    <row r="108" spans="1:18" ht="18" customHeight="1" x14ac:dyDescent="0.25"/>
    <row r="109" spans="1:18" ht="65.25" customHeight="1" x14ac:dyDescent="0.25"/>
    <row r="110" spans="1:18" ht="27.75" customHeight="1" x14ac:dyDescent="0.25"/>
    <row r="111" spans="1:18" ht="28.5" customHeight="1" x14ac:dyDescent="0.25"/>
    <row r="112" spans="1:18" s="27" customFormat="1" ht="41.25" customHeight="1" x14ac:dyDescent="0.25">
      <c r="A112"/>
      <c r="B112"/>
      <c r="C112"/>
      <c r="D112"/>
      <c r="E112"/>
      <c r="F112"/>
      <c r="G112"/>
      <c r="H112"/>
      <c r="I112"/>
      <c r="J112"/>
      <c r="K112"/>
      <c r="L112"/>
      <c r="M112"/>
      <c r="N112"/>
      <c r="O112"/>
      <c r="P112"/>
      <c r="Q112"/>
      <c r="R112"/>
    </row>
    <row r="113" spans="1:18" ht="20.25" customHeight="1" x14ac:dyDescent="0.25"/>
    <row r="115" spans="1:18" s="25" customFormat="1" ht="62.25" customHeight="1" x14ac:dyDescent="0.25">
      <c r="A115"/>
      <c r="B115"/>
      <c r="C115"/>
      <c r="D115"/>
      <c r="E115"/>
      <c r="F115"/>
      <c r="G115"/>
      <c r="H115"/>
      <c r="I115"/>
      <c r="J115"/>
      <c r="K115"/>
      <c r="L115"/>
      <c r="M115"/>
      <c r="N115"/>
      <c r="O115"/>
      <c r="P115"/>
      <c r="Q115"/>
      <c r="R115"/>
    </row>
    <row r="116" spans="1:18" ht="25.5" customHeight="1" x14ac:dyDescent="0.25"/>
    <row r="117" spans="1:18" ht="63.75" customHeight="1" x14ac:dyDescent="0.25"/>
    <row r="118" spans="1:18" ht="52.5" customHeight="1" x14ac:dyDescent="0.25"/>
    <row r="120" spans="1:18" ht="62.25" customHeight="1" x14ac:dyDescent="0.25"/>
    <row r="121" spans="1:18" ht="54.75" customHeight="1" x14ac:dyDescent="0.25"/>
    <row r="122" spans="1:18" ht="45.75" customHeight="1" x14ac:dyDescent="0.25"/>
    <row r="123" spans="1:18" ht="51" customHeight="1" x14ac:dyDescent="0.25"/>
  </sheetData>
  <mergeCells count="51">
    <mergeCell ref="S8:S11"/>
    <mergeCell ref="D91:F91"/>
    <mergeCell ref="D90:F90"/>
    <mergeCell ref="J90:S90"/>
    <mergeCell ref="J91:S91"/>
    <mergeCell ref="S74:S86"/>
    <mergeCell ref="S16:S68"/>
    <mergeCell ref="A70:C70"/>
    <mergeCell ref="D70:S70"/>
    <mergeCell ref="A71:A73"/>
    <mergeCell ref="B71:B73"/>
    <mergeCell ref="C71:C73"/>
    <mergeCell ref="D71:D73"/>
    <mergeCell ref="E71:E73"/>
    <mergeCell ref="F71:F73"/>
    <mergeCell ref="G71:R71"/>
    <mergeCell ref="S71:S73"/>
    <mergeCell ref="G72:I72"/>
    <mergeCell ref="J72:L72"/>
    <mergeCell ref="M72:O72"/>
    <mergeCell ref="P72:R72"/>
    <mergeCell ref="A2:S2"/>
    <mergeCell ref="A3:S3"/>
    <mergeCell ref="A4:C4"/>
    <mergeCell ref="D4:S4"/>
    <mergeCell ref="A5:A7"/>
    <mergeCell ref="B5:B7"/>
    <mergeCell ref="C5:C7"/>
    <mergeCell ref="D5:D7"/>
    <mergeCell ref="E5:E7"/>
    <mergeCell ref="F5:F7"/>
    <mergeCell ref="G5:R5"/>
    <mergeCell ref="S5:S7"/>
    <mergeCell ref="G6:I6"/>
    <mergeCell ref="J6:L6"/>
    <mergeCell ref="M6:O6"/>
    <mergeCell ref="P6:R6"/>
    <mergeCell ref="A12:C12"/>
    <mergeCell ref="D12:S12"/>
    <mergeCell ref="A13:A15"/>
    <mergeCell ref="B13:B15"/>
    <mergeCell ref="C13:C15"/>
    <mergeCell ref="D13:D15"/>
    <mergeCell ref="E13:E15"/>
    <mergeCell ref="F13:F15"/>
    <mergeCell ref="G13:R13"/>
    <mergeCell ref="S13:S15"/>
    <mergeCell ref="G14:I14"/>
    <mergeCell ref="J14:L14"/>
    <mergeCell ref="M14:O14"/>
    <mergeCell ref="P14:R14"/>
  </mergeCells>
  <pageMargins left="0.7" right="0.7" top="0.75" bottom="0.75" header="0.3" footer="0.3"/>
  <pageSetup paperSize="5" scale="8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SGN-JESUS</dc:creator>
  <cp:lastModifiedBy>Estefany Camilo</cp:lastModifiedBy>
  <cp:lastPrinted>2023-02-01T19:48:05Z</cp:lastPrinted>
  <dcterms:created xsi:type="dcterms:W3CDTF">2022-12-28T18:45:23Z</dcterms:created>
  <dcterms:modified xsi:type="dcterms:W3CDTF">2024-03-18T17:41:51Z</dcterms:modified>
</cp:coreProperties>
</file>